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76" activeTab="0"/>
  </bookViews>
  <sheets>
    <sheet name="Таблица 1" sheetId="1" r:id="rId1"/>
    <sheet name="Таблица 2" sheetId="2" r:id="rId2"/>
    <sheet name="Таблица 3 " sheetId="3" r:id="rId3"/>
  </sheets>
  <definedNames>
    <definedName name="JR_PAGE_ANCHOR_0_1">#REF!</definedName>
    <definedName name="а">#REF!</definedName>
    <definedName name="_xlnm.Print_Titles" localSheetId="2">'Таблица 3 '!$8:$8</definedName>
    <definedName name="_xlnm.Print_Area" localSheetId="0">'Таблица 1'!$A$1:$V$28</definedName>
    <definedName name="_xlnm.Print_Area" localSheetId="2">'Таблица 3 '!$A$1:$T$36</definedName>
  </definedNames>
  <calcPr fullCalcOnLoad="1" refMode="R1C1"/>
</workbook>
</file>

<file path=xl/sharedStrings.xml><?xml version="1.0" encoding="utf-8"?>
<sst xmlns="http://schemas.openxmlformats.org/spreadsheetml/2006/main" count="247" uniqueCount="112">
  <si>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</si>
  <si>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</si>
  <si>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</si>
  <si>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</si>
  <si>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</si>
  <si>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</si>
  <si>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</si>
  <si>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кв.м.</t>
  </si>
  <si>
    <t>куб.м.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</si>
  <si>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</si>
  <si>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</si>
  <si>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</si>
  <si>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</si>
  <si>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</si>
  <si>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</si>
  <si>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</si>
  <si>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</si>
  <si>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</si>
  <si>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</si>
  <si>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</si>
  <si>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</si>
  <si>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</si>
  <si>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</si>
  <si>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</si>
  <si>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</si>
  <si>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</si>
  <si>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12.2025</t>
  </si>
  <si>
    <t>1993</t>
  </si>
  <si>
    <t>Ремонт крыши</t>
  </si>
  <si>
    <t>электроснабжения</t>
  </si>
  <si>
    <t>теплоснабжения</t>
  </si>
  <si>
    <t>1983</t>
  </si>
  <si>
    <t>12.2023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</si>
  <si>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</si>
  <si>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</si>
  <si>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</si>
  <si>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</si>
  <si>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</si>
  <si>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</si>
  <si>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</si>
  <si>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</si>
  <si>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</si>
  <si>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1979</t>
  </si>
  <si>
    <t>Виды, установленные частью 3 статьи 166 Жилищного Кодекса Российской Федерации</t>
  </si>
  <si>
    <t>Панельные</t>
  </si>
  <si>
    <t>1965</t>
  </si>
  <si>
    <t>1963</t>
  </si>
  <si>
    <t>пгт. Оловянная, ул. Машиностроительная, д. 3</t>
  </si>
  <si>
    <t>1978</t>
  </si>
  <si>
    <t>пгт. Оловянная, ул. Машиностроительная, д. 4</t>
  </si>
  <si>
    <t>пгт. Оловянная, ул. Московская, д. 38</t>
  </si>
  <si>
    <t>пгт. Оловянная, ул. Машиностроительная, д. 5</t>
  </si>
  <si>
    <t>пгт. Оловянная, ул. Машиностроительная, д. 7а</t>
  </si>
  <si>
    <t>Х</t>
  </si>
  <si>
    <t>пгт. Оловянная, ул. Машиностроительная, д. 6</t>
  </si>
  <si>
    <t>пгт. Оловянная, ул. Советская, д. 42</t>
  </si>
  <si>
    <t>пгт. Оловянная, ул. Гагарина, д. 19</t>
  </si>
  <si>
    <t>горячего водоснабжения</t>
  </si>
  <si>
    <t>холодного водоснабжения</t>
  </si>
  <si>
    <t>водоотведения</t>
  </si>
  <si>
    <t>2025 год</t>
  </si>
  <si>
    <t>2023 год</t>
  </si>
  <si>
    <t>Итого по муниципальному району "Оловяннинский район":</t>
  </si>
  <si>
    <t>в том числе по городскому поселению "Оловяннинское":</t>
  </si>
  <si>
    <t>Кирпичные, каменные</t>
  </si>
  <si>
    <r>
      <t>пгт. Оловянная, ул. Гагарина, д. 19</t>
    </r>
    <r>
      <rPr>
        <vertAlign val="superscript"/>
        <sz val="11"/>
        <rFont val="Times New Roman"/>
        <family val="1"/>
      </rPr>
      <t>(3)</t>
    </r>
  </si>
  <si>
    <r>
      <t>пгт. Оловянная, ул. Машиностроительная, д. 6</t>
    </r>
    <r>
      <rPr>
        <vertAlign val="superscript"/>
        <sz val="11"/>
        <rFont val="Times New Roman"/>
        <family val="1"/>
      </rPr>
      <t>(1,2,4)</t>
    </r>
  </si>
  <si>
    <r>
      <t>пгт. Оловянная, ул. Советская, д. 42</t>
    </r>
    <r>
      <rPr>
        <vertAlign val="superscript"/>
        <sz val="11"/>
        <rFont val="Times New Roman"/>
        <family val="1"/>
      </rPr>
      <t>(3)</t>
    </r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</si>
  <si>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</si>
  <si>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</si>
  <si>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</si>
  <si>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</si>
  <si>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</si>
  <si>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</si>
  <si>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</si>
  <si>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</si>
  <si>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</si>
  <si>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</si>
  <si>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</si>
  <si>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</si>
  <si>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</si>
  <si>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</si>
  <si>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</si>
  <si>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</si>
  <si>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</si>
  <si>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Муниципальный район "Оловяннинский район", в том числе:</t>
  </si>
  <si>
    <t>городское поселение "Оловяннинское"</t>
  </si>
  <si>
    <t>за счет средств собственников помещений в МКД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</si>
  <si>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</si>
  <si>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</si>
  <si>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</si>
  <si>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</si>
  <si>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</si>
  <si>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</si>
  <si>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</si>
  <si>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Каменные, кирпичные</t>
  </si>
  <si>
    <t>пгт. Оловянная, ул. Гагарина, д. 25</t>
  </si>
  <si>
    <t>пгт. Оловянная, ул. Известковая, д. 27</t>
  </si>
  <si>
    <t>пгт. Оловянная, ул. Машиностроительная, д. 2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</si>
  <si>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годов, в городском поселении "Оловяннинское"</t>
  </si>
  <si>
    <t>Таблица 1. Адресный перечень и характеристика многоквартирных домов, расположенных на территории городского поселения "Оловяннинское",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</si>
  <si>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в городском поселении "Оловяннинское"</t>
  </si>
  <si>
    <t xml:space="preserve">Таблица 3. Адресный перечень многоквартирных домов, расположенных на территории  городского поселения "Оловяннинское",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</si>
  <si>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r>
      <t>пгт. Оловянная, ул. Машиностроительная, д. 3</t>
    </r>
    <r>
      <rPr>
        <vertAlign val="superscript"/>
        <sz val="11"/>
        <color indexed="8"/>
        <rFont val="Times New Roman"/>
        <family val="1"/>
      </rPr>
      <t>(2,4)</t>
    </r>
  </si>
  <si>
    <r>
      <t>пгт. Оловянная, ул. Машиностроительная, д. 4</t>
    </r>
    <r>
      <rPr>
        <vertAlign val="superscript"/>
        <sz val="11"/>
        <color indexed="8"/>
        <rFont val="Times New Roman"/>
        <family val="1"/>
      </rPr>
      <t>(2)</t>
    </r>
  </si>
  <si>
    <r>
      <t>пгт. Оловянная, ул. Машиностроительная, д. 5</t>
    </r>
    <r>
      <rPr>
        <vertAlign val="superscript"/>
        <sz val="11"/>
        <color indexed="8"/>
        <rFont val="Times New Roman"/>
        <family val="1"/>
      </rPr>
      <t>(1,2,4)</t>
    </r>
  </si>
  <si>
    <r>
      <t>пгт. Оловянная, ул. Машиностроительная, д. 7а</t>
    </r>
    <r>
      <rPr>
        <vertAlign val="superscript"/>
        <sz val="11"/>
        <color indexed="8"/>
        <rFont val="Times New Roman"/>
        <family val="1"/>
      </rPr>
      <t>(1,8)</t>
    </r>
  </si>
  <si>
    <t xml:space="preserve">"УТВЕРЖДЕН                                                                                            </t>
  </si>
  <si>
    <t xml:space="preserve">         ."</t>
  </si>
  <si>
    <t>пгт. Оловянная, ул. Московская, д. 38(1,2,3)</t>
  </si>
  <si>
    <t>пгт. Оловянная, ул. Советская, д.42</t>
  </si>
  <si>
    <t>постановлением Администрации городского поселения "Оловяннинское" от 27 июня 2022 года № 154 (в ред. постановления Администрации городского поселения "Оловяннинское" от 16.01.2023 года № 4)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</si>
</sst>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###\ ###\ ###\ ##0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7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8" fontId="4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8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" fillId="33" borderId="10" xfId="67" applyFont="1" applyFill="1" applyBorder="1" applyAlignment="1">
      <alignment wrapText="1"/>
      <protection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84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3" borderId="0" xfId="84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0" xfId="84" applyFont="1" applyFill="1" applyBorder="1">
      <alignment/>
      <protection/>
    </xf>
    <xf numFmtId="0" fontId="3" fillId="33" borderId="0" xfId="84" applyFont="1" applyFill="1" applyBorder="1" applyAlignment="1">
      <alignment horizontal="left"/>
      <protection/>
    </xf>
    <xf numFmtId="0" fontId="3" fillId="33" borderId="0" xfId="84" applyFont="1" applyFill="1" applyBorder="1" applyAlignment="1">
      <alignment horizontal="center"/>
      <protection/>
    </xf>
    <xf numFmtId="0" fontId="3" fillId="0" borderId="0" xfId="84" applyFont="1" applyFill="1" applyBorder="1">
      <alignment/>
      <protection/>
    </xf>
    <xf numFmtId="0" fontId="3" fillId="33" borderId="13" xfId="84" applyFont="1" applyFill="1" applyBorder="1" applyAlignment="1">
      <alignment horizontal="center"/>
      <protection/>
    </xf>
    <xf numFmtId="0" fontId="3" fillId="33" borderId="13" xfId="84" applyFont="1" applyFill="1" applyBorder="1">
      <alignment/>
      <protection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166" fontId="11" fillId="34" borderId="10" xfId="0" applyNumberFormat="1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0" fontId="60" fillId="34" borderId="0" xfId="0" applyFont="1" applyFill="1" applyAlignment="1">
      <alignment/>
    </xf>
    <xf numFmtId="166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wrapText="1"/>
    </xf>
    <xf numFmtId="4" fontId="57" fillId="33" borderId="10" xfId="0" applyNumberFormat="1" applyFont="1" applyFill="1" applyBorder="1" applyAlignment="1">
      <alignment horizontal="right" wrapText="1"/>
    </xf>
    <xf numFmtId="4" fontId="57" fillId="33" borderId="12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right" wrapText="1"/>
    </xf>
    <xf numFmtId="3" fontId="58" fillId="33" borderId="10" xfId="0" applyNumberFormat="1" applyFont="1" applyFill="1" applyBorder="1" applyAlignment="1">
      <alignment horizontal="right" wrapText="1"/>
    </xf>
    <xf numFmtId="0" fontId="57" fillId="33" borderId="10" xfId="97" applyNumberFormat="1" applyFont="1" applyFill="1" applyBorder="1" applyAlignment="1" applyProtection="1">
      <alignment horizontal="left" wrapText="1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97" applyNumberFormat="1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3" fillId="33" borderId="10" xfId="97" applyNumberFormat="1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0" xfId="97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97" applyNumberFormat="1" applyFont="1" applyFill="1" applyBorder="1" applyAlignment="1" applyProtection="1">
      <alignment horizontal="center" wrapText="1"/>
      <protection/>
    </xf>
    <xf numFmtId="4" fontId="3" fillId="33" borderId="10" xfId="97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/>
    </xf>
    <xf numFmtId="3" fontId="3" fillId="33" borderId="10" xfId="97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left" wrapText="1"/>
    </xf>
    <xf numFmtId="4" fontId="5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3" fillId="0" borderId="11" xfId="84" applyNumberFormat="1" applyFont="1" applyBorder="1" applyAlignment="1">
      <alignment horizontal="center" vertical="center" textRotation="90" wrapText="1"/>
      <protection/>
    </xf>
    <xf numFmtId="0" fontId="57" fillId="0" borderId="16" xfId="0" applyFont="1" applyBorder="1" applyAlignment="1">
      <alignment horizontal="center" vertical="center" textRotation="90" wrapText="1"/>
    </xf>
    <xf numFmtId="0" fontId="57" fillId="0" borderId="15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33" borderId="0" xfId="84" applyFont="1" applyFill="1" applyBorder="1" applyAlignment="1">
      <alignment horizontal="left" wrapText="1"/>
      <protection/>
    </xf>
    <xf numFmtId="0" fontId="5" fillId="33" borderId="0" xfId="84" applyFont="1" applyFill="1" applyAlignment="1">
      <alignment horizontal="center" vertical="center" wrapText="1" readingOrder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</cellXfs>
  <cellStyles count="4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2 2" xfId="70"/>
    <cellStyle name="Обычный 2 2 2 3" xfId="71"/>
    <cellStyle name="Обычный 2 2 3" xfId="72"/>
    <cellStyle name="Обычный 2 2 4" xfId="73"/>
    <cellStyle name="Обычный 2 2 5" xfId="74"/>
    <cellStyle name="Обычный 2 3" xfId="75"/>
    <cellStyle name="Обычный 2 3 2" xfId="76"/>
    <cellStyle name="Обычный 2 3 3" xfId="77"/>
    <cellStyle name="Обычный 2 4" xfId="78"/>
    <cellStyle name="Обычный 2 4 2" xfId="79"/>
    <cellStyle name="Обычный 2 5" xfId="80"/>
    <cellStyle name="Обычный 20" xfId="81"/>
    <cellStyle name="Обычный 21" xfId="82"/>
    <cellStyle name="Обычный 22" xfId="83"/>
    <cellStyle name="Обычный 23" xfId="84"/>
    <cellStyle name="Обычный 23 2" xfId="85"/>
    <cellStyle name="Обычный 24" xfId="86"/>
    <cellStyle name="Обычный 25" xfId="87"/>
    <cellStyle name="Обычный 3" xfId="88"/>
    <cellStyle name="Обычный 3 2" xfId="89"/>
    <cellStyle name="Обычный 3 3" xfId="90"/>
    <cellStyle name="Обычный 3 4" xfId="91"/>
    <cellStyle name="Обычный 3 5" xfId="92"/>
    <cellStyle name="Обычный 3 6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7" xfId="100"/>
    <cellStyle name="Обычный 8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10" xfId="111"/>
    <cellStyle name="Финансовый 10 2" xfId="112"/>
    <cellStyle name="Финансовый 11" xfId="113"/>
    <cellStyle name="Финансовый 11 2" xfId="114"/>
    <cellStyle name="Финансовый 11 2 2" xfId="115"/>
    <cellStyle name="Финансовый 11 2 3" xfId="116"/>
    <cellStyle name="Финансовый 11 3" xfId="117"/>
    <cellStyle name="Финансовый 11 4" xfId="118"/>
    <cellStyle name="Финансовый 11 5" xfId="119"/>
    <cellStyle name="Финансовый 12" xfId="120"/>
    <cellStyle name="Финансовый 12 2" xfId="121"/>
    <cellStyle name="Финансовый 12 3" xfId="122"/>
    <cellStyle name="Финансовый 12 4" xfId="123"/>
    <cellStyle name="Финансовый 13" xfId="124"/>
    <cellStyle name="Финансовый 14" xfId="125"/>
    <cellStyle name="Финансовый 15" xfId="126"/>
    <cellStyle name="Финансовый 2" xfId="127"/>
    <cellStyle name="Финансовый 2 10" xfId="128"/>
    <cellStyle name="Финансовый 2 10 2" xfId="129"/>
    <cellStyle name="Финансовый 2 10 3" xfId="130"/>
    <cellStyle name="Финансовый 2 11" xfId="131"/>
    <cellStyle name="Финансовый 2 12" xfId="132"/>
    <cellStyle name="Финансовый 2 13" xfId="133"/>
    <cellStyle name="Финансовый 2 2" xfId="134"/>
    <cellStyle name="Финансовый 2 3" xfId="135"/>
    <cellStyle name="Финансовый 2 3 2" xfId="136"/>
    <cellStyle name="Финансовый 2 3 2 2" xfId="137"/>
    <cellStyle name="Финансовый 2 3 2 2 2" xfId="138"/>
    <cellStyle name="Финансовый 2 3 2 2 2 2" xfId="139"/>
    <cellStyle name="Финансовый 2 3 2 2 2 2 2" xfId="140"/>
    <cellStyle name="Финансовый 2 3 2 2 2 2 2 2" xfId="141"/>
    <cellStyle name="Финансовый 2 3 2 2 2 2 2 3" xfId="142"/>
    <cellStyle name="Финансовый 2 3 2 2 2 2 3" xfId="143"/>
    <cellStyle name="Финансовый 2 3 2 2 2 2 4" xfId="144"/>
    <cellStyle name="Финансовый 2 3 2 2 2 2 5" xfId="145"/>
    <cellStyle name="Финансовый 2 3 2 2 2 3" xfId="146"/>
    <cellStyle name="Финансовый 2 3 2 2 2 3 2" xfId="147"/>
    <cellStyle name="Финансовый 2 3 2 2 2 3 3" xfId="148"/>
    <cellStyle name="Финансовый 2 3 2 2 2 4" xfId="149"/>
    <cellStyle name="Финансовый 2 3 2 2 2 5" xfId="150"/>
    <cellStyle name="Финансовый 2 3 2 2 2 6" xfId="151"/>
    <cellStyle name="Финансовый 2 3 2 2 3" xfId="152"/>
    <cellStyle name="Финансовый 2 3 2 2 3 2" xfId="153"/>
    <cellStyle name="Финансовый 2 3 2 2 3 3" xfId="154"/>
    <cellStyle name="Финансовый 2 3 2 2 4" xfId="155"/>
    <cellStyle name="Финансовый 2 3 2 2 5" xfId="156"/>
    <cellStyle name="Финансовый 2 3 2 2 6" xfId="157"/>
    <cellStyle name="Финансовый 2 3 2 3" xfId="158"/>
    <cellStyle name="Финансовый 2 3 2 3 2" xfId="159"/>
    <cellStyle name="Финансовый 2 3 2 3 2 2" xfId="160"/>
    <cellStyle name="Финансовый 2 3 2 3 2 3" xfId="161"/>
    <cellStyle name="Финансовый 2 3 2 3 3" xfId="162"/>
    <cellStyle name="Финансовый 2 3 2 3 4" xfId="163"/>
    <cellStyle name="Финансовый 2 3 2 3 5" xfId="164"/>
    <cellStyle name="Финансовый 2 3 2 4" xfId="165"/>
    <cellStyle name="Финансовый 2 3 2 4 2" xfId="166"/>
    <cellStyle name="Финансовый 2 3 2 4 2 2" xfId="167"/>
    <cellStyle name="Финансовый 2 3 2 4 2 3" xfId="168"/>
    <cellStyle name="Финансовый 2 3 2 4 3" xfId="169"/>
    <cellStyle name="Финансовый 2 3 2 4 4" xfId="170"/>
    <cellStyle name="Финансовый 2 3 2 4 5" xfId="171"/>
    <cellStyle name="Финансовый 2 3 2 5" xfId="172"/>
    <cellStyle name="Финансовый 2 3 2 5 2" xfId="173"/>
    <cellStyle name="Финансовый 2 3 2 5 3" xfId="174"/>
    <cellStyle name="Финансовый 2 3 2 6" xfId="175"/>
    <cellStyle name="Финансовый 2 3 2 7" xfId="176"/>
    <cellStyle name="Финансовый 2 3 2 8" xfId="177"/>
    <cellStyle name="Финансовый 2 3 3" xfId="178"/>
    <cellStyle name="Финансовый 2 3 3 2" xfId="179"/>
    <cellStyle name="Финансовый 2 3 3 2 2" xfId="180"/>
    <cellStyle name="Финансовый 2 3 3 2 2 2" xfId="181"/>
    <cellStyle name="Финансовый 2 3 3 2 2 3" xfId="182"/>
    <cellStyle name="Финансовый 2 3 3 2 3" xfId="183"/>
    <cellStyle name="Финансовый 2 3 3 2 4" xfId="184"/>
    <cellStyle name="Финансовый 2 3 3 2 5" xfId="185"/>
    <cellStyle name="Финансовый 2 3 3 3" xfId="186"/>
    <cellStyle name="Финансовый 2 3 3 3 2" xfId="187"/>
    <cellStyle name="Финансовый 2 3 3 3 3" xfId="188"/>
    <cellStyle name="Финансовый 2 3 3 4" xfId="189"/>
    <cellStyle name="Финансовый 2 3 3 5" xfId="190"/>
    <cellStyle name="Финансовый 2 3 3 6" xfId="191"/>
    <cellStyle name="Финансовый 2 3 4" xfId="192"/>
    <cellStyle name="Финансовый 2 3 4 2" xfId="193"/>
    <cellStyle name="Финансовый 2 3 4 2 2" xfId="194"/>
    <cellStyle name="Финансовый 2 3 4 2 3" xfId="195"/>
    <cellStyle name="Финансовый 2 3 4 3" xfId="196"/>
    <cellStyle name="Финансовый 2 3 4 4" xfId="197"/>
    <cellStyle name="Финансовый 2 3 4 5" xfId="198"/>
    <cellStyle name="Финансовый 2 3 5" xfId="199"/>
    <cellStyle name="Финансовый 2 3 5 2" xfId="200"/>
    <cellStyle name="Финансовый 2 3 5 2 2" xfId="201"/>
    <cellStyle name="Финансовый 2 3 5 2 3" xfId="202"/>
    <cellStyle name="Финансовый 2 3 5 3" xfId="203"/>
    <cellStyle name="Финансовый 2 3 5 4" xfId="204"/>
    <cellStyle name="Финансовый 2 3 5 5" xfId="205"/>
    <cellStyle name="Финансовый 2 3 6" xfId="206"/>
    <cellStyle name="Финансовый 2 3 6 2" xfId="207"/>
    <cellStyle name="Финансовый 2 3 6 3" xfId="208"/>
    <cellStyle name="Финансовый 2 3 7" xfId="209"/>
    <cellStyle name="Финансовый 2 3 8" xfId="210"/>
    <cellStyle name="Финансовый 2 3 9" xfId="211"/>
    <cellStyle name="Финансовый 2 4" xfId="212"/>
    <cellStyle name="Финансовый 2 4 2" xfId="213"/>
    <cellStyle name="Финансовый 2 4 2 2" xfId="214"/>
    <cellStyle name="Финансовый 2 4 2 2 2" xfId="215"/>
    <cellStyle name="Финансовый 2 4 2 2 2 2" xfId="216"/>
    <cellStyle name="Финансовый 2 4 2 2 2 3" xfId="217"/>
    <cellStyle name="Финансовый 2 4 2 2 3" xfId="218"/>
    <cellStyle name="Финансовый 2 4 2 2 4" xfId="219"/>
    <cellStyle name="Финансовый 2 4 2 2 5" xfId="220"/>
    <cellStyle name="Финансовый 2 4 2 3" xfId="221"/>
    <cellStyle name="Финансовый 2 4 2 3 2" xfId="222"/>
    <cellStyle name="Финансовый 2 4 2 3 3" xfId="223"/>
    <cellStyle name="Финансовый 2 4 2 4" xfId="224"/>
    <cellStyle name="Финансовый 2 4 2 5" xfId="225"/>
    <cellStyle name="Финансовый 2 4 2 6" xfId="226"/>
    <cellStyle name="Финансовый 2 4 3" xfId="227"/>
    <cellStyle name="Финансовый 2 4 3 2" xfId="228"/>
    <cellStyle name="Финансовый 2 4 3 2 2" xfId="229"/>
    <cellStyle name="Финансовый 2 4 3 2 3" xfId="230"/>
    <cellStyle name="Финансовый 2 4 3 3" xfId="231"/>
    <cellStyle name="Финансовый 2 4 3 4" xfId="232"/>
    <cellStyle name="Финансовый 2 4 3 5" xfId="233"/>
    <cellStyle name="Финансовый 2 4 4" xfId="234"/>
    <cellStyle name="Финансовый 2 4 4 2" xfId="235"/>
    <cellStyle name="Финансовый 2 4 4 2 2" xfId="236"/>
    <cellStyle name="Финансовый 2 4 4 2 3" xfId="237"/>
    <cellStyle name="Финансовый 2 4 4 3" xfId="238"/>
    <cellStyle name="Финансовый 2 4 4 4" xfId="239"/>
    <cellStyle name="Финансовый 2 4 4 5" xfId="240"/>
    <cellStyle name="Финансовый 2 4 5" xfId="241"/>
    <cellStyle name="Финансовый 2 4 5 2" xfId="242"/>
    <cellStyle name="Финансовый 2 4 5 3" xfId="243"/>
    <cellStyle name="Финансовый 2 4 6" xfId="244"/>
    <cellStyle name="Финансовый 2 4 7" xfId="245"/>
    <cellStyle name="Финансовый 2 4 8" xfId="246"/>
    <cellStyle name="Финансовый 2 5" xfId="247"/>
    <cellStyle name="Финансовый 2 5 2" xfId="248"/>
    <cellStyle name="Финансовый 2 5 2 2" xfId="249"/>
    <cellStyle name="Финансовый 2 5 2 2 2" xfId="250"/>
    <cellStyle name="Финансовый 2 5 2 2 3" xfId="251"/>
    <cellStyle name="Финансовый 2 5 2 3" xfId="252"/>
    <cellStyle name="Финансовый 2 5 2 4" xfId="253"/>
    <cellStyle name="Финансовый 2 5 2 5" xfId="254"/>
    <cellStyle name="Финансовый 2 5 3" xfId="255"/>
    <cellStyle name="Финансовый 2 5 3 2" xfId="256"/>
    <cellStyle name="Финансовый 2 5 3 3" xfId="257"/>
    <cellStyle name="Финансовый 2 5 4" xfId="258"/>
    <cellStyle name="Финансовый 2 5 5" xfId="259"/>
    <cellStyle name="Финансовый 2 5 6" xfId="260"/>
    <cellStyle name="Финансовый 2 6" xfId="261"/>
    <cellStyle name="Финансовый 2 6 2" xfId="262"/>
    <cellStyle name="Финансовый 2 6 2 2" xfId="263"/>
    <cellStyle name="Финансовый 2 6 2 3" xfId="264"/>
    <cellStyle name="Финансовый 2 6 3" xfId="265"/>
    <cellStyle name="Финансовый 2 6 4" xfId="266"/>
    <cellStyle name="Финансовый 2 6 5" xfId="267"/>
    <cellStyle name="Финансовый 2 7" xfId="268"/>
    <cellStyle name="Финансовый 2 7 2" xfId="269"/>
    <cellStyle name="Финансовый 2 7 2 2" xfId="270"/>
    <cellStyle name="Финансовый 2 7 2 3" xfId="271"/>
    <cellStyle name="Финансовый 2 7 3" xfId="272"/>
    <cellStyle name="Финансовый 2 7 4" xfId="273"/>
    <cellStyle name="Финансовый 2 7 5" xfId="274"/>
    <cellStyle name="Финансовый 2 8" xfId="275"/>
    <cellStyle name="Финансовый 2 8 2" xfId="276"/>
    <cellStyle name="Финансовый 2 8 2 2" xfId="277"/>
    <cellStyle name="Финансовый 2 8 2 3" xfId="278"/>
    <cellStyle name="Финансовый 2 8 3" xfId="279"/>
    <cellStyle name="Финансовый 2 8 4" xfId="280"/>
    <cellStyle name="Финансовый 2 8 5" xfId="281"/>
    <cellStyle name="Финансовый 2 9" xfId="282"/>
    <cellStyle name="Финансовый 2 9 2" xfId="283"/>
    <cellStyle name="Финансовый 2 9 3" xfId="284"/>
    <cellStyle name="Финансовый 3" xfId="285"/>
    <cellStyle name="Финансовый 3 2" xfId="286"/>
    <cellStyle name="Финансовый 3 2 2" xfId="287"/>
    <cellStyle name="Финансовый 3 2 2 2" xfId="288"/>
    <cellStyle name="Финансовый 3 2 2 2 2" xfId="289"/>
    <cellStyle name="Финансовый 3 2 2 2 2 2" xfId="290"/>
    <cellStyle name="Финансовый 3 2 2 2 2 3" xfId="291"/>
    <cellStyle name="Финансовый 3 2 2 2 3" xfId="292"/>
    <cellStyle name="Финансовый 3 2 2 2 4" xfId="293"/>
    <cellStyle name="Финансовый 3 2 2 2 5" xfId="294"/>
    <cellStyle name="Финансовый 3 2 2 3" xfId="295"/>
    <cellStyle name="Финансовый 3 2 2 3 2" xfId="296"/>
    <cellStyle name="Финансовый 3 2 2 3 3" xfId="297"/>
    <cellStyle name="Финансовый 3 2 2 4" xfId="298"/>
    <cellStyle name="Финансовый 3 2 2 5" xfId="299"/>
    <cellStyle name="Финансовый 3 2 2 6" xfId="300"/>
    <cellStyle name="Финансовый 3 2 3" xfId="301"/>
    <cellStyle name="Финансовый 3 2 3 2" xfId="302"/>
    <cellStyle name="Финансовый 3 2 3 2 2" xfId="303"/>
    <cellStyle name="Финансовый 3 2 3 2 3" xfId="304"/>
    <cellStyle name="Финансовый 3 2 3 3" xfId="305"/>
    <cellStyle name="Финансовый 3 2 3 4" xfId="306"/>
    <cellStyle name="Финансовый 3 2 3 5" xfId="307"/>
    <cellStyle name="Финансовый 3 2 4" xfId="308"/>
    <cellStyle name="Финансовый 3 2 4 2" xfId="309"/>
    <cellStyle name="Финансовый 3 2 4 2 2" xfId="310"/>
    <cellStyle name="Финансовый 3 2 4 2 3" xfId="311"/>
    <cellStyle name="Финансовый 3 2 4 3" xfId="312"/>
    <cellStyle name="Финансовый 3 2 4 4" xfId="313"/>
    <cellStyle name="Финансовый 3 2 4 5" xfId="314"/>
    <cellStyle name="Финансовый 3 2 5" xfId="315"/>
    <cellStyle name="Финансовый 3 2 5 2" xfId="316"/>
    <cellStyle name="Финансовый 3 2 5 3" xfId="317"/>
    <cellStyle name="Финансовый 3 2 6" xfId="318"/>
    <cellStyle name="Финансовый 3 2 7" xfId="319"/>
    <cellStyle name="Финансовый 3 2 8" xfId="320"/>
    <cellStyle name="Финансовый 3 3" xfId="321"/>
    <cellStyle name="Финансовый 3 3 2" xfId="322"/>
    <cellStyle name="Финансовый 3 3 2 2" xfId="323"/>
    <cellStyle name="Финансовый 3 3 2 2 2" xfId="324"/>
    <cellStyle name="Финансовый 3 3 2 2 3" xfId="325"/>
    <cellStyle name="Финансовый 3 3 2 3" xfId="326"/>
    <cellStyle name="Финансовый 3 3 2 4" xfId="327"/>
    <cellStyle name="Финансовый 3 3 2 5" xfId="328"/>
    <cellStyle name="Финансовый 3 3 3" xfId="329"/>
    <cellStyle name="Финансовый 3 3 3 2" xfId="330"/>
    <cellStyle name="Финансовый 3 3 3 3" xfId="331"/>
    <cellStyle name="Финансовый 3 3 4" xfId="332"/>
    <cellStyle name="Финансовый 3 3 5" xfId="333"/>
    <cellStyle name="Финансовый 3 3 6" xfId="334"/>
    <cellStyle name="Финансовый 3 4" xfId="335"/>
    <cellStyle name="Финансовый 3 4 2" xfId="336"/>
    <cellStyle name="Финансовый 3 4 2 2" xfId="337"/>
    <cellStyle name="Финансовый 3 4 2 3" xfId="338"/>
    <cellStyle name="Финансовый 3 4 3" xfId="339"/>
    <cellStyle name="Финансовый 3 4 4" xfId="340"/>
    <cellStyle name="Финансовый 3 4 5" xfId="341"/>
    <cellStyle name="Финансовый 3 5" xfId="342"/>
    <cellStyle name="Финансовый 3 5 2" xfId="343"/>
    <cellStyle name="Финансовый 3 5 2 2" xfId="344"/>
    <cellStyle name="Финансовый 3 5 2 3" xfId="345"/>
    <cellStyle name="Финансовый 3 5 3" xfId="346"/>
    <cellStyle name="Финансовый 3 5 4" xfId="347"/>
    <cellStyle name="Финансовый 3 5 5" xfId="348"/>
    <cellStyle name="Финансовый 3 6" xfId="349"/>
    <cellStyle name="Финансовый 3 6 2" xfId="350"/>
    <cellStyle name="Финансовый 3 6 3" xfId="351"/>
    <cellStyle name="Финансовый 3 7" xfId="352"/>
    <cellStyle name="Финансовый 3 8" xfId="353"/>
    <cellStyle name="Финансовый 3 9" xfId="354"/>
    <cellStyle name="Финансовый 4" xfId="355"/>
    <cellStyle name="Финансовый 4 2" xfId="356"/>
    <cellStyle name="Финансовый 4 2 2" xfId="357"/>
    <cellStyle name="Финансовый 4 2 2 2" xfId="358"/>
    <cellStyle name="Финансовый 4 2 2 3" xfId="359"/>
    <cellStyle name="Финансовый 4 2 3" xfId="360"/>
    <cellStyle name="Финансовый 4 2 4" xfId="361"/>
    <cellStyle name="Финансовый 4 2 5" xfId="362"/>
    <cellStyle name="Финансовый 4 3" xfId="363"/>
    <cellStyle name="Финансовый 4 4" xfId="364"/>
    <cellStyle name="Финансовый 5" xfId="365"/>
    <cellStyle name="Финансовый 5 2" xfId="366"/>
    <cellStyle name="Финансовый 5 2 2" xfId="367"/>
    <cellStyle name="Финансовый 5 2 2 2" xfId="368"/>
    <cellStyle name="Финансовый 5 2 2 2 2" xfId="369"/>
    <cellStyle name="Финансовый 5 2 2 2 3" xfId="370"/>
    <cellStyle name="Финансовый 5 2 2 3" xfId="371"/>
    <cellStyle name="Финансовый 5 2 2 4" xfId="372"/>
    <cellStyle name="Финансовый 5 2 2 5" xfId="373"/>
    <cellStyle name="Финансовый 5 2 3" xfId="374"/>
    <cellStyle name="Финансовый 5 2 3 2" xfId="375"/>
    <cellStyle name="Финансовый 5 2 3 3" xfId="376"/>
    <cellStyle name="Финансовый 5 2 4" xfId="377"/>
    <cellStyle name="Финансовый 5 2 5" xfId="378"/>
    <cellStyle name="Финансовый 5 2 6" xfId="379"/>
    <cellStyle name="Финансовый 5 3" xfId="380"/>
    <cellStyle name="Финансовый 5 3 2" xfId="381"/>
    <cellStyle name="Финансовый 5 3 2 2" xfId="382"/>
    <cellStyle name="Финансовый 5 3 2 3" xfId="383"/>
    <cellStyle name="Финансовый 5 3 3" xfId="384"/>
    <cellStyle name="Финансовый 5 3 4" xfId="385"/>
    <cellStyle name="Финансовый 5 3 5" xfId="386"/>
    <cellStyle name="Финансовый 5 4" xfId="387"/>
    <cellStyle name="Финансовый 5 4 2" xfId="388"/>
    <cellStyle name="Финансовый 5 4 2 2" xfId="389"/>
    <cellStyle name="Финансовый 5 4 2 3" xfId="390"/>
    <cellStyle name="Финансовый 5 4 3" xfId="391"/>
    <cellStyle name="Финансовый 5 4 4" xfId="392"/>
    <cellStyle name="Финансовый 5 4 5" xfId="393"/>
    <cellStyle name="Финансовый 5 5" xfId="394"/>
    <cellStyle name="Финансовый 5 5 2" xfId="395"/>
    <cellStyle name="Финансовый 5 5 3" xfId="396"/>
    <cellStyle name="Финансовый 5 6" xfId="397"/>
    <cellStyle name="Финансовый 5 7" xfId="398"/>
    <cellStyle name="Финансовый 5 8" xfId="399"/>
    <cellStyle name="Финансовый 6" xfId="400"/>
    <cellStyle name="Финансовый 6 2" xfId="401"/>
    <cellStyle name="Финансовый 6 2 2" xfId="402"/>
    <cellStyle name="Финансовый 6 2 2 2" xfId="403"/>
    <cellStyle name="Финансовый 6 2 2 3" xfId="404"/>
    <cellStyle name="Финансовый 6 2 3" xfId="405"/>
    <cellStyle name="Финансовый 6 2 4" xfId="406"/>
    <cellStyle name="Финансовый 6 2 5" xfId="407"/>
    <cellStyle name="Финансовый 6 3" xfId="408"/>
    <cellStyle name="Финансовый 6 3 2" xfId="409"/>
    <cellStyle name="Финансовый 6 3 3" xfId="410"/>
    <cellStyle name="Финансовый 6 4" xfId="411"/>
    <cellStyle name="Финансовый 6 5" xfId="412"/>
    <cellStyle name="Финансовый 6 6" xfId="413"/>
    <cellStyle name="Финансовый 7" xfId="414"/>
    <cellStyle name="Финансовый 7 2" xfId="415"/>
    <cellStyle name="Финансовый 7 2 2" xfId="416"/>
    <cellStyle name="Финансовый 7 2 3" xfId="417"/>
    <cellStyle name="Финансовый 7 3" xfId="418"/>
    <cellStyle name="Финансовый 7 4" xfId="419"/>
    <cellStyle name="Финансовый 7 5" xfId="420"/>
    <cellStyle name="Финансовый 8" xfId="421"/>
    <cellStyle name="Финансовый 8 2" xfId="422"/>
    <cellStyle name="Финансовый 8 2 2" xfId="423"/>
    <cellStyle name="Финансовый 8 2 3" xfId="424"/>
    <cellStyle name="Финансовый 8 3" xfId="425"/>
    <cellStyle name="Финансовый 8 4" xfId="426"/>
    <cellStyle name="Финансовый 8 5" xfId="427"/>
    <cellStyle name="Финансовый 9" xfId="428"/>
    <cellStyle name="Финансовый 9 2" xfId="429"/>
    <cellStyle name="Финансовый 9 2 2" xfId="430"/>
    <cellStyle name="Финансовый 9 2 3" xfId="431"/>
    <cellStyle name="Финансовый 9 3" xfId="432"/>
    <cellStyle name="Финансовый 9 4" xfId="433"/>
    <cellStyle name="Финансовый 9 5" xfId="434"/>
    <cellStyle name="Хороший" xfId="4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66" zoomScaleNormal="66" zoomScaleSheetLayoutView="66" zoomScalePageLayoutView="0" workbookViewId="0" topLeftCell="A1">
      <selection activeCell="A3" sqref="A3:V3"/>
    </sheetView>
  </sheetViews>
  <sheetFormatPr defaultColWidth="9.140625" defaultRowHeight="15"/>
  <cols>
    <col min="1" max="1" width="7.140625" style="42" customWidth="1"/>
    <col min="2" max="2" width="52.421875" style="42" customWidth="1"/>
    <col min="3" max="3" width="17.140625" style="42" customWidth="1"/>
    <col min="4" max="5" width="9.140625" style="42" customWidth="1"/>
    <col min="6" max="6" width="18.421875" style="42" customWidth="1"/>
    <col min="7" max="7" width="9.28125" style="42" customWidth="1"/>
    <col min="8" max="8" width="9.140625" style="42" customWidth="1"/>
    <col min="9" max="9" width="12.421875" style="42" customWidth="1"/>
    <col min="10" max="10" width="11.7109375" style="42" customWidth="1"/>
    <col min="11" max="11" width="13.00390625" style="42" customWidth="1"/>
    <col min="12" max="12" width="10.8515625" style="42" customWidth="1"/>
    <col min="13" max="13" width="18.8515625" style="42" customWidth="1"/>
    <col min="14" max="14" width="11.00390625" style="42" customWidth="1"/>
    <col min="15" max="15" width="11.140625" style="42" customWidth="1"/>
    <col min="16" max="16" width="14.00390625" style="42" customWidth="1"/>
    <col min="17" max="18" width="16.57421875" style="42" customWidth="1"/>
    <col min="19" max="19" width="10.28125" style="42" customWidth="1"/>
    <col min="20" max="20" width="12.421875" style="43" customWidth="1"/>
    <col min="21" max="21" width="14.140625" style="43" customWidth="1"/>
    <col min="22" max="22" width="12.00390625" style="42" customWidth="1"/>
    <col min="23" max="16384" width="9.140625" style="4" customWidth="1"/>
  </cols>
  <sheetData>
    <row r="1" spans="1:22" s="1" customFormat="1" ht="23.25" customHeight="1">
      <c r="A1" s="19"/>
      <c r="B1" s="19"/>
      <c r="C1" s="20"/>
      <c r="D1" s="21"/>
      <c r="E1" s="20"/>
      <c r="F1" s="21"/>
      <c r="G1" s="21"/>
      <c r="H1" s="21"/>
      <c r="I1" s="22"/>
      <c r="J1" s="22"/>
      <c r="K1" s="22"/>
      <c r="L1" s="23"/>
      <c r="M1" s="22"/>
      <c r="N1" s="24"/>
      <c r="O1" s="25"/>
      <c r="P1" s="30"/>
      <c r="Q1" s="140" t="s">
        <v>107</v>
      </c>
      <c r="R1" s="140"/>
      <c r="S1" s="140"/>
      <c r="T1" s="140"/>
      <c r="U1" s="140"/>
      <c r="V1" s="140"/>
    </row>
    <row r="2" spans="1:22" s="1" customFormat="1" ht="60.75" customHeight="1">
      <c r="A2" s="19"/>
      <c r="B2" s="19"/>
      <c r="C2" s="20"/>
      <c r="D2" s="21"/>
      <c r="E2" s="20"/>
      <c r="F2" s="21"/>
      <c r="G2" s="21"/>
      <c r="H2" s="21"/>
      <c r="I2" s="22"/>
      <c r="J2" s="22"/>
      <c r="K2" s="22"/>
      <c r="L2" s="23"/>
      <c r="M2" s="22"/>
      <c r="N2" s="24"/>
      <c r="O2" s="26"/>
      <c r="P2" s="31"/>
      <c r="Q2" s="139" t="s">
        <v>111</v>
      </c>
      <c r="R2" s="139"/>
      <c r="S2" s="139"/>
      <c r="T2" s="139"/>
      <c r="U2" s="139"/>
      <c r="V2" s="139"/>
    </row>
    <row r="3" spans="1:22" s="27" customFormat="1" ht="51" customHeight="1">
      <c r="A3" s="138" t="s">
        <v>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18" customFormat="1" ht="6.75" customHeight="1">
      <c r="A4" s="28"/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9"/>
    </row>
    <row r="5" spans="1:22" s="27" customFormat="1" ht="48" customHeight="1">
      <c r="A5" s="137" t="s">
        <v>100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41"/>
    </row>
    <row r="6" spans="1:22" ht="41.25" customHeight="1">
      <c r="A6" s="133" t="s">
        <v>0</v>
      </c>
      <c r="B6" s="133" t="s">
        <v>1</v>
      </c>
      <c r="C6" s="133" t="s">
        <v>9</v>
      </c>
      <c r="D6" s="133" t="s">
        <v>10</v>
      </c>
      <c r="E6" s="133"/>
      <c r="F6" s="132" t="s">
        <v>11</v>
      </c>
      <c r="G6" s="132" t="s">
        <v>12</v>
      </c>
      <c r="H6" s="132" t="s">
        <v>13</v>
      </c>
      <c r="I6" s="132" t="s">
        <v>14</v>
      </c>
      <c r="J6" s="133" t="s">
        <v>37</v>
      </c>
      <c r="K6" s="133"/>
      <c r="L6" s="132" t="s">
        <v>68</v>
      </c>
      <c r="M6" s="133" t="s">
        <v>15</v>
      </c>
      <c r="N6" s="133"/>
      <c r="O6" s="133"/>
      <c r="P6" s="133"/>
      <c r="Q6" s="133"/>
      <c r="R6" s="133"/>
      <c r="S6" s="133"/>
      <c r="T6" s="135" t="s">
        <v>93</v>
      </c>
      <c r="U6" s="135" t="s">
        <v>94</v>
      </c>
      <c r="V6" s="132" t="s">
        <v>38</v>
      </c>
    </row>
    <row r="7" spans="1:22" ht="15" customHeight="1">
      <c r="A7" s="133"/>
      <c r="B7" s="133"/>
      <c r="C7" s="133"/>
      <c r="D7" s="132" t="s">
        <v>16</v>
      </c>
      <c r="E7" s="132" t="s">
        <v>39</v>
      </c>
      <c r="F7" s="133"/>
      <c r="G7" s="133"/>
      <c r="H7" s="133"/>
      <c r="I7" s="133"/>
      <c r="J7" s="135" t="s">
        <v>40</v>
      </c>
      <c r="K7" s="132" t="s">
        <v>69</v>
      </c>
      <c r="L7" s="133"/>
      <c r="M7" s="135" t="s">
        <v>40</v>
      </c>
      <c r="N7" s="133" t="s">
        <v>17</v>
      </c>
      <c r="O7" s="133"/>
      <c r="P7" s="133"/>
      <c r="Q7" s="133"/>
      <c r="R7" s="133"/>
      <c r="S7" s="133"/>
      <c r="T7" s="136"/>
      <c r="U7" s="136"/>
      <c r="V7" s="133"/>
    </row>
    <row r="8" spans="1:22" ht="255" customHeight="1">
      <c r="A8" s="133"/>
      <c r="B8" s="133"/>
      <c r="C8" s="133"/>
      <c r="D8" s="133"/>
      <c r="E8" s="133"/>
      <c r="F8" s="133"/>
      <c r="G8" s="133"/>
      <c r="H8" s="133"/>
      <c r="I8" s="133"/>
      <c r="J8" s="136"/>
      <c r="K8" s="133"/>
      <c r="L8" s="133"/>
      <c r="M8" s="136"/>
      <c r="N8" s="90" t="s">
        <v>41</v>
      </c>
      <c r="O8" s="90" t="s">
        <v>18</v>
      </c>
      <c r="P8" s="90" t="s">
        <v>19</v>
      </c>
      <c r="Q8" s="33" t="s">
        <v>87</v>
      </c>
      <c r="R8" s="33" t="s">
        <v>70</v>
      </c>
      <c r="S8" s="33" t="s">
        <v>92</v>
      </c>
      <c r="T8" s="136"/>
      <c r="U8" s="136"/>
      <c r="V8" s="133"/>
    </row>
    <row r="9" spans="1:22" ht="24" customHeight="1">
      <c r="A9" s="134"/>
      <c r="B9" s="134"/>
      <c r="C9" s="133"/>
      <c r="D9" s="134"/>
      <c r="E9" s="134"/>
      <c r="F9" s="134"/>
      <c r="G9" s="134"/>
      <c r="H9" s="134"/>
      <c r="I9" s="13" t="s">
        <v>20</v>
      </c>
      <c r="J9" s="3" t="s">
        <v>20</v>
      </c>
      <c r="K9" s="13" t="s">
        <v>20</v>
      </c>
      <c r="L9" s="13" t="s">
        <v>21</v>
      </c>
      <c r="M9" s="3" t="s">
        <v>3</v>
      </c>
      <c r="N9" s="3" t="s">
        <v>3</v>
      </c>
      <c r="O9" s="3" t="s">
        <v>3</v>
      </c>
      <c r="P9" s="3" t="s">
        <v>3</v>
      </c>
      <c r="Q9" s="3" t="s">
        <v>3</v>
      </c>
      <c r="R9" s="3"/>
      <c r="S9" s="3" t="s">
        <v>3</v>
      </c>
      <c r="T9" s="3" t="s">
        <v>22</v>
      </c>
      <c r="U9" s="3" t="s">
        <v>22</v>
      </c>
      <c r="V9" s="134"/>
    </row>
    <row r="10" spans="1:22" ht="19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</row>
    <row r="11" spans="1:22" s="72" customFormat="1" ht="26.25" customHeight="1">
      <c r="A11" s="130" t="s">
        <v>61</v>
      </c>
      <c r="B11" s="13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27" customFormat="1" ht="39" customHeight="1">
      <c r="A12" s="127" t="s">
        <v>62</v>
      </c>
      <c r="B12" s="128"/>
      <c r="C12" s="32" t="s">
        <v>53</v>
      </c>
      <c r="D12" s="32" t="s">
        <v>53</v>
      </c>
      <c r="E12" s="32" t="s">
        <v>53</v>
      </c>
      <c r="F12" s="35" t="s">
        <v>53</v>
      </c>
      <c r="G12" s="32" t="s">
        <v>53</v>
      </c>
      <c r="H12" s="32" t="s">
        <v>53</v>
      </c>
      <c r="I12" s="34">
        <f>I13</f>
        <v>10205.47</v>
      </c>
      <c r="J12" s="34">
        <f aca="true" t="shared" si="0" ref="J12:S12">J13</f>
        <v>9960.4</v>
      </c>
      <c r="K12" s="34">
        <f t="shared" si="0"/>
        <v>9185.07</v>
      </c>
      <c r="L12" s="44">
        <f t="shared" si="0"/>
        <v>542</v>
      </c>
      <c r="M12" s="34">
        <f t="shared" si="0"/>
        <v>52984318.23370001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52984318.23370001</v>
      </c>
      <c r="R12" s="34">
        <f t="shared" si="0"/>
        <v>52984318.23370001</v>
      </c>
      <c r="S12" s="34">
        <f t="shared" si="0"/>
        <v>0</v>
      </c>
      <c r="T12" s="32" t="s">
        <v>23</v>
      </c>
      <c r="U12" s="32" t="s">
        <v>23</v>
      </c>
      <c r="V12" s="32" t="s">
        <v>23</v>
      </c>
    </row>
    <row r="13" spans="1:22" s="99" customFormat="1" ht="36" customHeight="1">
      <c r="A13" s="127" t="s">
        <v>63</v>
      </c>
      <c r="B13" s="129"/>
      <c r="C13" s="105" t="s">
        <v>53</v>
      </c>
      <c r="D13" s="105" t="s">
        <v>53</v>
      </c>
      <c r="E13" s="105" t="s">
        <v>53</v>
      </c>
      <c r="F13" s="121" t="s">
        <v>53</v>
      </c>
      <c r="G13" s="105" t="s">
        <v>53</v>
      </c>
      <c r="H13" s="105" t="s">
        <v>53</v>
      </c>
      <c r="I13" s="123">
        <f>SUM(I14:I22)</f>
        <v>10205.47</v>
      </c>
      <c r="J13" s="123">
        <f>SUM(J14:J22)</f>
        <v>9960.4</v>
      </c>
      <c r="K13" s="123">
        <f>SUM(K14:K22)</f>
        <v>9185.07</v>
      </c>
      <c r="L13" s="124">
        <f>SUM(L14:L22)</f>
        <v>542</v>
      </c>
      <c r="M13" s="123">
        <f>SUM(M14:M22)</f>
        <v>52984318.23370001</v>
      </c>
      <c r="N13" s="123">
        <f aca="true" t="shared" si="1" ref="N13:S13">SUM(N14:N21)</f>
        <v>0</v>
      </c>
      <c r="O13" s="123">
        <f t="shared" si="1"/>
        <v>0</v>
      </c>
      <c r="P13" s="123">
        <f t="shared" si="1"/>
        <v>0</v>
      </c>
      <c r="Q13" s="123">
        <f>SUM(Q14:Q22)</f>
        <v>52984318.23370001</v>
      </c>
      <c r="R13" s="123">
        <f>SUM(R14:R22)</f>
        <v>52984318.23370001</v>
      </c>
      <c r="S13" s="123">
        <f t="shared" si="1"/>
        <v>0</v>
      </c>
      <c r="T13" s="105" t="s">
        <v>23</v>
      </c>
      <c r="U13" s="105" t="s">
        <v>23</v>
      </c>
      <c r="V13" s="105" t="s">
        <v>23</v>
      </c>
    </row>
    <row r="14" spans="1:22" s="99" customFormat="1" ht="53.25" customHeight="1">
      <c r="A14" s="111">
        <v>1</v>
      </c>
      <c r="B14" s="102" t="s">
        <v>96</v>
      </c>
      <c r="C14" s="108" t="s">
        <v>24</v>
      </c>
      <c r="D14" s="104">
        <v>1972</v>
      </c>
      <c r="E14" s="109" t="s">
        <v>23</v>
      </c>
      <c r="F14" s="112" t="s">
        <v>95</v>
      </c>
      <c r="G14" s="109">
        <v>2</v>
      </c>
      <c r="H14" s="109">
        <v>2</v>
      </c>
      <c r="I14" s="113">
        <v>816.56</v>
      </c>
      <c r="J14" s="113">
        <v>736</v>
      </c>
      <c r="K14" s="113">
        <v>734.9</v>
      </c>
      <c r="L14" s="115">
        <v>31</v>
      </c>
      <c r="M14" s="117">
        <f aca="true" t="shared" si="2" ref="M14:M21">SUM(N14:Q14)</f>
        <v>3486535.04</v>
      </c>
      <c r="N14" s="117">
        <v>0</v>
      </c>
      <c r="O14" s="117">
        <v>0</v>
      </c>
      <c r="P14" s="117">
        <v>0</v>
      </c>
      <c r="Q14" s="117">
        <f>R14</f>
        <v>3486535.04</v>
      </c>
      <c r="R14" s="117">
        <f>'Таблица 3 '!C12</f>
        <v>3486535.04</v>
      </c>
      <c r="S14" s="117">
        <v>0</v>
      </c>
      <c r="T14" s="118">
        <f aca="true" t="shared" si="3" ref="T14:T21">M14/J14</f>
        <v>4737.14</v>
      </c>
      <c r="U14" s="118">
        <v>4737.14</v>
      </c>
      <c r="V14" s="116" t="s">
        <v>32</v>
      </c>
    </row>
    <row r="15" spans="1:22" s="99" customFormat="1" ht="53.25" customHeight="1">
      <c r="A15" s="111">
        <v>2</v>
      </c>
      <c r="B15" s="102" t="s">
        <v>97</v>
      </c>
      <c r="C15" s="108" t="s">
        <v>24</v>
      </c>
      <c r="D15" s="104">
        <v>1974</v>
      </c>
      <c r="E15" s="109" t="s">
        <v>23</v>
      </c>
      <c r="F15" s="112" t="s">
        <v>95</v>
      </c>
      <c r="G15" s="109">
        <v>2</v>
      </c>
      <c r="H15" s="109">
        <v>2</v>
      </c>
      <c r="I15" s="113">
        <v>809.03</v>
      </c>
      <c r="J15" s="113">
        <v>809.03</v>
      </c>
      <c r="K15" s="113">
        <v>484.3</v>
      </c>
      <c r="L15" s="115">
        <v>28</v>
      </c>
      <c r="M15" s="117">
        <f t="shared" si="2"/>
        <v>3832488.37</v>
      </c>
      <c r="N15" s="117">
        <v>0</v>
      </c>
      <c r="O15" s="117">
        <v>0</v>
      </c>
      <c r="P15" s="117">
        <v>0</v>
      </c>
      <c r="Q15" s="117">
        <f aca="true" t="shared" si="4" ref="Q15:Q21">R15</f>
        <v>3832488.37</v>
      </c>
      <c r="R15" s="117">
        <f>'Таблица 3 '!C13</f>
        <v>3832488.37</v>
      </c>
      <c r="S15" s="117">
        <v>0</v>
      </c>
      <c r="T15" s="118">
        <f t="shared" si="3"/>
        <v>4737.139994808598</v>
      </c>
      <c r="U15" s="118">
        <v>4737.14</v>
      </c>
      <c r="V15" s="116" t="s">
        <v>32</v>
      </c>
    </row>
    <row r="16" spans="1:22" s="99" customFormat="1" ht="53.25" customHeight="1">
      <c r="A16" s="111">
        <v>3</v>
      </c>
      <c r="B16" s="70" t="s">
        <v>98</v>
      </c>
      <c r="C16" s="108" t="s">
        <v>24</v>
      </c>
      <c r="D16" s="104">
        <v>1976</v>
      </c>
      <c r="E16" s="109" t="s">
        <v>23</v>
      </c>
      <c r="F16" s="112" t="s">
        <v>95</v>
      </c>
      <c r="G16" s="109">
        <v>2</v>
      </c>
      <c r="H16" s="109">
        <v>2</v>
      </c>
      <c r="I16" s="113">
        <v>714.2</v>
      </c>
      <c r="J16" s="113">
        <v>714.2</v>
      </c>
      <c r="K16" s="113">
        <v>476.2</v>
      </c>
      <c r="L16" s="115">
        <v>48</v>
      </c>
      <c r="M16" s="117">
        <f t="shared" si="2"/>
        <v>3383265.38</v>
      </c>
      <c r="N16" s="117">
        <v>0</v>
      </c>
      <c r="O16" s="117">
        <v>0</v>
      </c>
      <c r="P16" s="117">
        <v>0</v>
      </c>
      <c r="Q16" s="117">
        <f t="shared" si="4"/>
        <v>3383265.38</v>
      </c>
      <c r="R16" s="117">
        <f>'Таблица 3 '!C14</f>
        <v>3383265.38</v>
      </c>
      <c r="S16" s="117">
        <v>0</v>
      </c>
      <c r="T16" s="118">
        <f t="shared" si="3"/>
        <v>4737.139988798655</v>
      </c>
      <c r="U16" s="118">
        <v>4737.14</v>
      </c>
      <c r="V16" s="116" t="s">
        <v>32</v>
      </c>
    </row>
    <row r="17" spans="1:22" s="99" customFormat="1" ht="53.25" customHeight="1">
      <c r="A17" s="111">
        <v>4</v>
      </c>
      <c r="B17" s="70" t="s">
        <v>47</v>
      </c>
      <c r="C17" s="108" t="s">
        <v>24</v>
      </c>
      <c r="D17" s="111" t="s">
        <v>48</v>
      </c>
      <c r="E17" s="111">
        <v>2020</v>
      </c>
      <c r="F17" s="110" t="s">
        <v>64</v>
      </c>
      <c r="G17" s="111">
        <v>2</v>
      </c>
      <c r="H17" s="111">
        <v>2</v>
      </c>
      <c r="I17" s="117">
        <v>576</v>
      </c>
      <c r="J17" s="117">
        <v>779.3</v>
      </c>
      <c r="K17" s="117">
        <v>779.3</v>
      </c>
      <c r="L17" s="114">
        <v>24</v>
      </c>
      <c r="M17" s="117">
        <f t="shared" si="2"/>
        <v>6110538.058</v>
      </c>
      <c r="N17" s="117">
        <v>0</v>
      </c>
      <c r="O17" s="117">
        <v>0</v>
      </c>
      <c r="P17" s="117">
        <v>0</v>
      </c>
      <c r="Q17" s="117">
        <f t="shared" si="4"/>
        <v>6110538.058</v>
      </c>
      <c r="R17" s="117">
        <f>'Таблица 3 '!C15</f>
        <v>6110538.058</v>
      </c>
      <c r="S17" s="117">
        <v>0</v>
      </c>
      <c r="T17" s="118">
        <f t="shared" si="3"/>
        <v>7841.06</v>
      </c>
      <c r="U17" s="118">
        <v>7841.06</v>
      </c>
      <c r="V17" s="116" t="s">
        <v>32</v>
      </c>
    </row>
    <row r="18" spans="1:22" s="99" customFormat="1" ht="53.25" customHeight="1">
      <c r="A18" s="111">
        <v>5</v>
      </c>
      <c r="B18" s="70" t="s">
        <v>49</v>
      </c>
      <c r="C18" s="108" t="s">
        <v>24</v>
      </c>
      <c r="D18" s="111" t="s">
        <v>42</v>
      </c>
      <c r="E18" s="111">
        <v>2021</v>
      </c>
      <c r="F18" s="110" t="s">
        <v>64</v>
      </c>
      <c r="G18" s="111">
        <v>2</v>
      </c>
      <c r="H18" s="111">
        <v>2</v>
      </c>
      <c r="I18" s="117">
        <v>572.28</v>
      </c>
      <c r="J18" s="117">
        <v>639.38</v>
      </c>
      <c r="K18" s="117">
        <v>639.38</v>
      </c>
      <c r="L18" s="114">
        <v>29</v>
      </c>
      <c r="M18" s="117">
        <f t="shared" si="2"/>
        <v>4308935.2574</v>
      </c>
      <c r="N18" s="117">
        <v>0</v>
      </c>
      <c r="O18" s="117">
        <v>0</v>
      </c>
      <c r="P18" s="117">
        <v>0</v>
      </c>
      <c r="Q18" s="117">
        <f t="shared" si="4"/>
        <v>4308935.2574</v>
      </c>
      <c r="R18" s="117">
        <f>'Таблица 3 '!C16</f>
        <v>4308935.2574</v>
      </c>
      <c r="S18" s="117">
        <v>0</v>
      </c>
      <c r="T18" s="118">
        <f t="shared" si="3"/>
        <v>6739.23997841659</v>
      </c>
      <c r="U18" s="118">
        <v>8188.31</v>
      </c>
      <c r="V18" s="116" t="s">
        <v>32</v>
      </c>
    </row>
    <row r="19" spans="1:22" s="99" customFormat="1" ht="53.25" customHeight="1">
      <c r="A19" s="111">
        <v>6</v>
      </c>
      <c r="B19" s="70" t="s">
        <v>51</v>
      </c>
      <c r="C19" s="108" t="s">
        <v>24</v>
      </c>
      <c r="D19" s="111" t="s">
        <v>31</v>
      </c>
      <c r="E19" s="111" t="s">
        <v>23</v>
      </c>
      <c r="F19" s="110" t="s">
        <v>64</v>
      </c>
      <c r="G19" s="111">
        <v>2</v>
      </c>
      <c r="H19" s="111">
        <v>3</v>
      </c>
      <c r="I19" s="117">
        <v>923</v>
      </c>
      <c r="J19" s="117">
        <v>906.9</v>
      </c>
      <c r="K19" s="117">
        <v>906.9</v>
      </c>
      <c r="L19" s="114">
        <v>51</v>
      </c>
      <c r="M19" s="117">
        <f t="shared" si="2"/>
        <v>10879580.505</v>
      </c>
      <c r="N19" s="117">
        <v>0</v>
      </c>
      <c r="O19" s="117">
        <v>0</v>
      </c>
      <c r="P19" s="117">
        <v>0</v>
      </c>
      <c r="Q19" s="117">
        <f t="shared" si="4"/>
        <v>10879580.505</v>
      </c>
      <c r="R19" s="117">
        <f>'Таблица 3 '!C17</f>
        <v>10879580.505</v>
      </c>
      <c r="S19" s="117">
        <v>0</v>
      </c>
      <c r="T19" s="118">
        <f t="shared" si="3"/>
        <v>11996.45</v>
      </c>
      <c r="U19" s="118">
        <v>11996.45</v>
      </c>
      <c r="V19" s="116" t="s">
        <v>32</v>
      </c>
    </row>
    <row r="20" spans="1:22" s="99" customFormat="1" ht="53.25" customHeight="1">
      <c r="A20" s="111">
        <v>7</v>
      </c>
      <c r="B20" s="70" t="s">
        <v>52</v>
      </c>
      <c r="C20" s="108" t="s">
        <v>24</v>
      </c>
      <c r="D20" s="111" t="s">
        <v>27</v>
      </c>
      <c r="E20" s="111" t="s">
        <v>23</v>
      </c>
      <c r="F20" s="110" t="s">
        <v>44</v>
      </c>
      <c r="G20" s="111">
        <v>5</v>
      </c>
      <c r="H20" s="111">
        <v>6</v>
      </c>
      <c r="I20" s="117">
        <v>4723.4</v>
      </c>
      <c r="J20" s="117">
        <v>4385.39</v>
      </c>
      <c r="K20" s="117">
        <v>4173.89</v>
      </c>
      <c r="L20" s="114">
        <v>263</v>
      </c>
      <c r="M20" s="117">
        <f t="shared" si="2"/>
        <v>20417235.6433</v>
      </c>
      <c r="N20" s="117">
        <v>0</v>
      </c>
      <c r="O20" s="117">
        <v>0</v>
      </c>
      <c r="P20" s="117">
        <v>0</v>
      </c>
      <c r="Q20" s="117">
        <f t="shared" si="4"/>
        <v>20417235.6433</v>
      </c>
      <c r="R20" s="117">
        <f>'Таблица 3 '!C18</f>
        <v>20417235.6433</v>
      </c>
      <c r="S20" s="117">
        <v>0</v>
      </c>
      <c r="T20" s="118">
        <f t="shared" si="3"/>
        <v>4655.74000107174</v>
      </c>
      <c r="U20" s="118">
        <v>4655.74000107174</v>
      </c>
      <c r="V20" s="116" t="s">
        <v>32</v>
      </c>
    </row>
    <row r="21" spans="1:22" s="99" customFormat="1" ht="53.25" customHeight="1">
      <c r="A21" s="111">
        <v>8</v>
      </c>
      <c r="B21" s="70" t="s">
        <v>50</v>
      </c>
      <c r="C21" s="108" t="s">
        <v>24</v>
      </c>
      <c r="D21" s="111" t="s">
        <v>45</v>
      </c>
      <c r="E21" s="111">
        <v>2020</v>
      </c>
      <c r="F21" s="110" t="s">
        <v>44</v>
      </c>
      <c r="G21" s="111">
        <v>2</v>
      </c>
      <c r="H21" s="111">
        <v>3</v>
      </c>
      <c r="I21" s="117">
        <v>534.4</v>
      </c>
      <c r="J21" s="117">
        <v>495.3</v>
      </c>
      <c r="K21" s="117">
        <v>495.3</v>
      </c>
      <c r="L21" s="114">
        <v>36</v>
      </c>
      <c r="M21" s="117">
        <f t="shared" si="2"/>
        <v>282869.99</v>
      </c>
      <c r="N21" s="117">
        <v>0</v>
      </c>
      <c r="O21" s="117">
        <v>0</v>
      </c>
      <c r="P21" s="117">
        <v>0</v>
      </c>
      <c r="Q21" s="117">
        <f t="shared" si="4"/>
        <v>282869.99</v>
      </c>
      <c r="R21" s="117">
        <f>'Таблица 3 '!C20</f>
        <v>282869.99</v>
      </c>
      <c r="S21" s="117">
        <v>0</v>
      </c>
      <c r="T21" s="118">
        <f t="shared" si="3"/>
        <v>571.1083989501312</v>
      </c>
      <c r="U21" s="118">
        <v>10137.88</v>
      </c>
      <c r="V21" s="116" t="s">
        <v>32</v>
      </c>
    </row>
    <row r="22" spans="1:22" s="99" customFormat="1" ht="47.25" customHeight="1">
      <c r="A22" s="111">
        <v>9</v>
      </c>
      <c r="B22" s="70" t="s">
        <v>55</v>
      </c>
      <c r="C22" s="108" t="s">
        <v>24</v>
      </c>
      <c r="D22" s="111" t="s">
        <v>46</v>
      </c>
      <c r="E22" s="111">
        <v>2021</v>
      </c>
      <c r="F22" s="110" t="s">
        <v>64</v>
      </c>
      <c r="G22" s="111">
        <v>2</v>
      </c>
      <c r="H22" s="111">
        <v>3</v>
      </c>
      <c r="I22" s="117">
        <v>536.6</v>
      </c>
      <c r="J22" s="117">
        <v>494.9</v>
      </c>
      <c r="K22" s="117">
        <v>494.9</v>
      </c>
      <c r="L22" s="114">
        <v>32</v>
      </c>
      <c r="M22" s="117">
        <f>SUM(N22:Q22)</f>
        <v>282869.99</v>
      </c>
      <c r="N22" s="117">
        <v>0</v>
      </c>
      <c r="O22" s="117">
        <v>0</v>
      </c>
      <c r="P22" s="117">
        <v>0</v>
      </c>
      <c r="Q22" s="117">
        <f>'Таблица 3 '!C20</f>
        <v>282869.99</v>
      </c>
      <c r="R22" s="117">
        <v>282869.99</v>
      </c>
      <c r="S22" s="117">
        <v>0</v>
      </c>
      <c r="T22" s="118">
        <f>M22/J22</f>
        <v>571.5699939381693</v>
      </c>
      <c r="U22" s="118">
        <v>571.57</v>
      </c>
      <c r="V22" s="116" t="s">
        <v>32</v>
      </c>
    </row>
    <row r="23" spans="1:22" s="75" customFormat="1" ht="35.25" customHeight="1">
      <c r="A23" s="130" t="s">
        <v>60</v>
      </c>
      <c r="B23" s="131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s="100" customFormat="1" ht="38.25" customHeight="1">
      <c r="A24" s="127" t="s">
        <v>62</v>
      </c>
      <c r="B24" s="128"/>
      <c r="C24" s="105" t="s">
        <v>53</v>
      </c>
      <c r="D24" s="105" t="s">
        <v>53</v>
      </c>
      <c r="E24" s="105" t="s">
        <v>53</v>
      </c>
      <c r="F24" s="121" t="s">
        <v>53</v>
      </c>
      <c r="G24" s="105" t="s">
        <v>53</v>
      </c>
      <c r="H24" s="105" t="s">
        <v>53</v>
      </c>
      <c r="I24" s="123">
        <f>I25</f>
        <v>1718.8000000000002</v>
      </c>
      <c r="J24" s="123">
        <f aca="true" t="shared" si="5" ref="J24:S24">J25</f>
        <v>1697.6999999999998</v>
      </c>
      <c r="K24" s="123">
        <f t="shared" si="5"/>
        <v>1697.6999999999998</v>
      </c>
      <c r="L24" s="124">
        <f t="shared" si="5"/>
        <v>114</v>
      </c>
      <c r="M24" s="123">
        <f t="shared" si="5"/>
        <v>12577951.221</v>
      </c>
      <c r="N24" s="123">
        <f t="shared" si="5"/>
        <v>0</v>
      </c>
      <c r="O24" s="123">
        <f t="shared" si="5"/>
        <v>0</v>
      </c>
      <c r="P24" s="123">
        <f t="shared" si="5"/>
        <v>0</v>
      </c>
      <c r="Q24" s="123">
        <f t="shared" si="5"/>
        <v>12577951.221</v>
      </c>
      <c r="R24" s="123">
        <f t="shared" si="5"/>
        <v>12577951.221</v>
      </c>
      <c r="S24" s="123">
        <f t="shared" si="5"/>
        <v>0</v>
      </c>
      <c r="T24" s="105" t="s">
        <v>23</v>
      </c>
      <c r="U24" s="105" t="s">
        <v>23</v>
      </c>
      <c r="V24" s="105" t="s">
        <v>23</v>
      </c>
    </row>
    <row r="25" spans="1:22" s="99" customFormat="1" ht="38.25" customHeight="1">
      <c r="A25" s="127" t="s">
        <v>63</v>
      </c>
      <c r="B25" s="129"/>
      <c r="C25" s="105" t="s">
        <v>53</v>
      </c>
      <c r="D25" s="105" t="s">
        <v>53</v>
      </c>
      <c r="E25" s="105" t="s">
        <v>53</v>
      </c>
      <c r="F25" s="121" t="s">
        <v>53</v>
      </c>
      <c r="G25" s="105" t="s">
        <v>53</v>
      </c>
      <c r="H25" s="105" t="s">
        <v>53</v>
      </c>
      <c r="I25" s="123">
        <f>SUM(I26:I28)</f>
        <v>1718.8000000000002</v>
      </c>
      <c r="J25" s="123">
        <f>SUM(J26:J28)</f>
        <v>1697.6999999999998</v>
      </c>
      <c r="K25" s="123">
        <f>SUM(K26:K28)</f>
        <v>1697.6999999999998</v>
      </c>
      <c r="L25" s="124">
        <f aca="true" t="shared" si="6" ref="L25:S25">SUM(L26:L28)</f>
        <v>114</v>
      </c>
      <c r="M25" s="123">
        <f t="shared" si="6"/>
        <v>12577951.221</v>
      </c>
      <c r="N25" s="123">
        <f t="shared" si="6"/>
        <v>0</v>
      </c>
      <c r="O25" s="123">
        <f t="shared" si="6"/>
        <v>0</v>
      </c>
      <c r="P25" s="123">
        <f t="shared" si="6"/>
        <v>0</v>
      </c>
      <c r="Q25" s="123">
        <f t="shared" si="6"/>
        <v>12577951.221</v>
      </c>
      <c r="R25" s="123">
        <f t="shared" si="6"/>
        <v>12577951.221</v>
      </c>
      <c r="S25" s="123">
        <f t="shared" si="6"/>
        <v>0</v>
      </c>
      <c r="T25" s="105" t="s">
        <v>23</v>
      </c>
      <c r="U25" s="105" t="s">
        <v>23</v>
      </c>
      <c r="V25" s="105" t="s">
        <v>23</v>
      </c>
    </row>
    <row r="26" spans="1:22" s="99" customFormat="1" ht="47.25" customHeight="1">
      <c r="A26" s="111">
        <v>1</v>
      </c>
      <c r="B26" s="70" t="s">
        <v>56</v>
      </c>
      <c r="C26" s="108" t="s">
        <v>24</v>
      </c>
      <c r="D26" s="111" t="s">
        <v>46</v>
      </c>
      <c r="E26" s="111">
        <v>2021</v>
      </c>
      <c r="F26" s="110" t="s">
        <v>64</v>
      </c>
      <c r="G26" s="111">
        <v>2</v>
      </c>
      <c r="H26" s="111">
        <v>2</v>
      </c>
      <c r="I26" s="117">
        <v>281.5</v>
      </c>
      <c r="J26" s="117">
        <v>281.5</v>
      </c>
      <c r="K26" s="117">
        <v>281.5</v>
      </c>
      <c r="L26" s="114">
        <v>38</v>
      </c>
      <c r="M26" s="117">
        <f>SUM(N26:Q26)</f>
        <v>280818.65</v>
      </c>
      <c r="N26" s="117">
        <v>0</v>
      </c>
      <c r="O26" s="117">
        <v>0</v>
      </c>
      <c r="P26" s="117">
        <v>0</v>
      </c>
      <c r="Q26" s="117">
        <f>'Таблица 3 '!C24</f>
        <v>280818.65</v>
      </c>
      <c r="R26" s="117">
        <v>280818.65</v>
      </c>
      <c r="S26" s="117">
        <v>0</v>
      </c>
      <c r="T26" s="118">
        <f>M26/J26</f>
        <v>997.5795737122559</v>
      </c>
      <c r="U26" s="118">
        <v>997.5795737122559</v>
      </c>
      <c r="V26" s="116" t="s">
        <v>26</v>
      </c>
    </row>
    <row r="27" spans="1:22" s="99" customFormat="1" ht="47.25" customHeight="1">
      <c r="A27" s="111">
        <v>2</v>
      </c>
      <c r="B27" s="70" t="s">
        <v>54</v>
      </c>
      <c r="C27" s="108" t="s">
        <v>24</v>
      </c>
      <c r="D27" s="111" t="s">
        <v>42</v>
      </c>
      <c r="E27" s="111" t="s">
        <v>23</v>
      </c>
      <c r="F27" s="110" t="s">
        <v>64</v>
      </c>
      <c r="G27" s="111">
        <v>2</v>
      </c>
      <c r="H27" s="111">
        <v>3</v>
      </c>
      <c r="I27" s="117">
        <v>900.7</v>
      </c>
      <c r="J27" s="117">
        <v>921.3</v>
      </c>
      <c r="K27" s="117">
        <v>921.3</v>
      </c>
      <c r="L27" s="114">
        <v>44</v>
      </c>
      <c r="M27" s="117">
        <f>SUM(N27:Q27)</f>
        <v>11052329.385</v>
      </c>
      <c r="N27" s="117">
        <v>0</v>
      </c>
      <c r="O27" s="117">
        <v>0</v>
      </c>
      <c r="P27" s="117">
        <v>0</v>
      </c>
      <c r="Q27" s="117">
        <f>'Таблица 3 '!C25</f>
        <v>11052329.385</v>
      </c>
      <c r="R27" s="117">
        <v>11052329.385</v>
      </c>
      <c r="S27" s="117">
        <v>0</v>
      </c>
      <c r="T27" s="118">
        <f>M27/J27</f>
        <v>11996.45</v>
      </c>
      <c r="U27" s="118">
        <v>12270.822010658376</v>
      </c>
      <c r="V27" s="116" t="s">
        <v>26</v>
      </c>
    </row>
    <row r="28" spans="1:22" s="27" customFormat="1" ht="47.25" customHeight="1">
      <c r="A28" s="51">
        <v>3</v>
      </c>
      <c r="B28" s="70" t="s">
        <v>55</v>
      </c>
      <c r="C28" s="69" t="s">
        <v>24</v>
      </c>
      <c r="D28" s="51" t="s">
        <v>46</v>
      </c>
      <c r="E28" s="51">
        <v>2021</v>
      </c>
      <c r="F28" s="49" t="s">
        <v>64</v>
      </c>
      <c r="G28" s="51">
        <v>2</v>
      </c>
      <c r="H28" s="51">
        <v>3</v>
      </c>
      <c r="I28" s="66">
        <v>536.6</v>
      </c>
      <c r="J28" s="66">
        <v>494.9</v>
      </c>
      <c r="K28" s="66">
        <v>494.9</v>
      </c>
      <c r="L28" s="68">
        <v>32</v>
      </c>
      <c r="M28" s="66">
        <f>SUM(N28:Q28)</f>
        <v>1244803.186</v>
      </c>
      <c r="N28" s="66">
        <v>0</v>
      </c>
      <c r="O28" s="66">
        <v>0</v>
      </c>
      <c r="P28" s="66">
        <v>0</v>
      </c>
      <c r="Q28" s="66">
        <f>'Таблица 3 '!C26</f>
        <v>1244803.186</v>
      </c>
      <c r="R28" s="66">
        <v>1244803.186</v>
      </c>
      <c r="S28" s="66">
        <v>0</v>
      </c>
      <c r="T28" s="55">
        <f>M28/J28</f>
        <v>2515.262044857547</v>
      </c>
      <c r="U28" s="55">
        <v>2515.262044857547</v>
      </c>
      <c r="V28" s="67" t="s">
        <v>26</v>
      </c>
    </row>
  </sheetData>
  <sheetProtection/>
  <mergeCells count="30">
    <mergeCell ref="J6:K6"/>
    <mergeCell ref="T6:T8"/>
    <mergeCell ref="U6:U8"/>
    <mergeCell ref="L6:L8"/>
    <mergeCell ref="A23:B23"/>
    <mergeCell ref="A6:A9"/>
    <mergeCell ref="B6:B9"/>
    <mergeCell ref="C6:C9"/>
    <mergeCell ref="D6:E6"/>
    <mergeCell ref="E7:E9"/>
    <mergeCell ref="K7:K8"/>
    <mergeCell ref="J7:J8"/>
    <mergeCell ref="A5:U5"/>
    <mergeCell ref="A3:V3"/>
    <mergeCell ref="Q2:V2"/>
    <mergeCell ref="Q1:V1"/>
    <mergeCell ref="V6:V9"/>
    <mergeCell ref="M6:S6"/>
    <mergeCell ref="N7:S7"/>
    <mergeCell ref="M7:M8"/>
    <mergeCell ref="A24:B24"/>
    <mergeCell ref="A25:B25"/>
    <mergeCell ref="A11:B11"/>
    <mergeCell ref="D7:D9"/>
    <mergeCell ref="H6:H9"/>
    <mergeCell ref="I6:I8"/>
    <mergeCell ref="F6:F9"/>
    <mergeCell ref="G6:G9"/>
    <mergeCell ref="A13:B13"/>
    <mergeCell ref="A12:B12"/>
  </mergeCells>
  <printOptions/>
  <pageMargins left="0.31496062992125984" right="0.11811023622047245" top="0.7480314960629921" bottom="0.7480314960629921" header="0.31496062992125984" footer="0.31496062992125984"/>
  <pageSetup firstPageNumber="2" useFirstPageNumber="1" horizontalDpi="600" verticalDpi="600" orientation="landscape" paperSize="9" scale="4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0" zoomScaleNormal="7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6" width="10.7109375" style="0" customWidth="1"/>
    <col min="7" max="8" width="11.57421875" style="0" customWidth="1"/>
    <col min="9" max="9" width="10.7109375" style="0" customWidth="1"/>
    <col min="10" max="10" width="10.140625" style="0" customWidth="1"/>
    <col min="11" max="12" width="11.421875" style="0" customWidth="1"/>
    <col min="13" max="13" width="18.00390625" style="0" customWidth="1"/>
    <col min="14" max="14" width="20.8515625" style="0" customWidth="1"/>
  </cols>
  <sheetData>
    <row r="1" spans="1:14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141"/>
      <c r="L1" s="141"/>
      <c r="M1" s="141"/>
      <c r="N1" s="141"/>
    </row>
    <row r="2" spans="1:14" ht="36" customHeight="1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51" customHeight="1">
      <c r="A4" s="143" t="s">
        <v>0</v>
      </c>
      <c r="B4" s="143" t="s">
        <v>76</v>
      </c>
      <c r="C4" s="145" t="s">
        <v>77</v>
      </c>
      <c r="D4" s="145" t="s">
        <v>78</v>
      </c>
      <c r="E4" s="143" t="s">
        <v>79</v>
      </c>
      <c r="F4" s="144"/>
      <c r="G4" s="144"/>
      <c r="H4" s="144"/>
      <c r="I4" s="144"/>
      <c r="J4" s="143" t="s">
        <v>15</v>
      </c>
      <c r="K4" s="144"/>
      <c r="L4" s="144"/>
      <c r="M4" s="144"/>
      <c r="N4" s="144"/>
    </row>
    <row r="5" spans="1:14" ht="55.5" customHeight="1">
      <c r="A5" s="144"/>
      <c r="B5" s="144"/>
      <c r="C5" s="146"/>
      <c r="D5" s="146"/>
      <c r="E5" s="52" t="s">
        <v>80</v>
      </c>
      <c r="F5" s="52" t="s">
        <v>81</v>
      </c>
      <c r="G5" s="52" t="s">
        <v>82</v>
      </c>
      <c r="H5" s="52" t="s">
        <v>83</v>
      </c>
      <c r="I5" s="54" t="s">
        <v>84</v>
      </c>
      <c r="J5" s="52" t="s">
        <v>80</v>
      </c>
      <c r="K5" s="52" t="s">
        <v>81</v>
      </c>
      <c r="L5" s="52" t="s">
        <v>82</v>
      </c>
      <c r="M5" s="52" t="s">
        <v>83</v>
      </c>
      <c r="N5" s="54" t="s">
        <v>84</v>
      </c>
    </row>
    <row r="6" spans="1:14" ht="15">
      <c r="A6" s="144"/>
      <c r="B6" s="144"/>
      <c r="C6" s="51" t="s">
        <v>7</v>
      </c>
      <c r="D6" s="51" t="s">
        <v>21</v>
      </c>
      <c r="E6" s="51" t="s">
        <v>6</v>
      </c>
      <c r="F6" s="51" t="s">
        <v>6</v>
      </c>
      <c r="G6" s="51" t="s">
        <v>6</v>
      </c>
      <c r="H6" s="51" t="s">
        <v>6</v>
      </c>
      <c r="I6" s="51" t="s">
        <v>6</v>
      </c>
      <c r="J6" s="51" t="s">
        <v>3</v>
      </c>
      <c r="K6" s="51" t="s">
        <v>3</v>
      </c>
      <c r="L6" s="51" t="s">
        <v>3</v>
      </c>
      <c r="M6" s="51" t="s">
        <v>3</v>
      </c>
      <c r="N6" s="51" t="s">
        <v>3</v>
      </c>
    </row>
    <row r="7" spans="1:14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</row>
    <row r="8" spans="1:14" s="76" customFormat="1" ht="22.5" customHeight="1">
      <c r="A8" s="71"/>
      <c r="B8" s="84" t="s">
        <v>61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s="65" customFormat="1" ht="29.25" customHeight="1">
      <c r="A9" s="51"/>
      <c r="B9" s="57" t="s">
        <v>85</v>
      </c>
      <c r="C9" s="55">
        <f>C10</f>
        <v>10205.47</v>
      </c>
      <c r="D9" s="50">
        <f aca="true" t="shared" si="0" ref="D9:N9">D10</f>
        <v>542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8</v>
      </c>
      <c r="I9" s="50">
        <f t="shared" si="0"/>
        <v>8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52984318.23370001</v>
      </c>
      <c r="N9" s="55">
        <f t="shared" si="0"/>
        <v>52984318.23370001</v>
      </c>
    </row>
    <row r="10" spans="1:14" s="103" customFormat="1" ht="19.5" customHeight="1">
      <c r="A10" s="110">
        <v>1</v>
      </c>
      <c r="B10" s="119" t="s">
        <v>86</v>
      </c>
      <c r="C10" s="107">
        <f>'Таблица 1'!I13</f>
        <v>10205.47</v>
      </c>
      <c r="D10" s="101">
        <f>'Таблица 1'!L13</f>
        <v>542</v>
      </c>
      <c r="E10" s="101">
        <v>0</v>
      </c>
      <c r="F10" s="101">
        <v>0</v>
      </c>
      <c r="G10" s="101">
        <v>0</v>
      </c>
      <c r="H10" s="101">
        <v>8</v>
      </c>
      <c r="I10" s="101">
        <f>H10</f>
        <v>8</v>
      </c>
      <c r="J10" s="118">
        <v>0</v>
      </c>
      <c r="K10" s="118">
        <v>0</v>
      </c>
      <c r="L10" s="118">
        <v>0</v>
      </c>
      <c r="M10" s="118">
        <f>'Таблица 1'!M13</f>
        <v>52984318.23370001</v>
      </c>
      <c r="N10" s="118">
        <f>J10+K10+L10+M10</f>
        <v>52984318.23370001</v>
      </c>
    </row>
    <row r="11" spans="1:14" s="82" customFormat="1" ht="19.5" customHeight="1">
      <c r="A11" s="77"/>
      <c r="B11" s="83" t="s">
        <v>60</v>
      </c>
      <c r="C11" s="78"/>
      <c r="D11" s="79"/>
      <c r="E11" s="80"/>
      <c r="F11" s="80"/>
      <c r="G11" s="80"/>
      <c r="H11" s="79"/>
      <c r="I11" s="79"/>
      <c r="J11" s="81"/>
      <c r="K11" s="81"/>
      <c r="L11" s="81"/>
      <c r="M11" s="81"/>
      <c r="N11" s="81"/>
    </row>
    <row r="12" spans="1:14" s="65" customFormat="1" ht="33.75" customHeight="1">
      <c r="A12" s="51"/>
      <c r="B12" s="57" t="s">
        <v>85</v>
      </c>
      <c r="C12" s="55">
        <f>C13</f>
        <v>1718.8000000000002</v>
      </c>
      <c r="D12" s="50">
        <f aca="true" t="shared" si="1" ref="D12:N12">D13</f>
        <v>114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3</v>
      </c>
      <c r="I12" s="50">
        <f t="shared" si="1"/>
        <v>3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12577951.221</v>
      </c>
      <c r="N12" s="55">
        <f t="shared" si="1"/>
        <v>12577951.221</v>
      </c>
    </row>
    <row r="13" spans="1:14" s="65" customFormat="1" ht="19.5" customHeight="1">
      <c r="A13" s="51">
        <v>1</v>
      </c>
      <c r="B13" s="47" t="s">
        <v>86</v>
      </c>
      <c r="C13" s="55">
        <f>'Таблица 1'!I25</f>
        <v>1718.8000000000002</v>
      </c>
      <c r="D13" s="50">
        <f>'Таблица 1'!L25</f>
        <v>114</v>
      </c>
      <c r="E13" s="50">
        <v>0</v>
      </c>
      <c r="F13" s="50">
        <v>0</v>
      </c>
      <c r="G13" s="50">
        <v>0</v>
      </c>
      <c r="H13" s="50">
        <v>3</v>
      </c>
      <c r="I13" s="50">
        <f>H13</f>
        <v>3</v>
      </c>
      <c r="J13" s="55">
        <v>0</v>
      </c>
      <c r="K13" s="55">
        <v>0</v>
      </c>
      <c r="L13" s="55">
        <v>0</v>
      </c>
      <c r="M13" s="55">
        <f>'Таблица 1'!M25</f>
        <v>12577951.221</v>
      </c>
      <c r="N13" s="55">
        <f>M13</f>
        <v>12577951.221</v>
      </c>
    </row>
  </sheetData>
  <sheetProtection/>
  <mergeCells count="8"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70" zoomScaleNormal="70" zoomScaleSheetLayoutView="70" zoomScalePageLayoutView="0" workbookViewId="0" topLeftCell="A1">
      <selection activeCell="A2" sqref="A2:S2"/>
    </sheetView>
  </sheetViews>
  <sheetFormatPr defaultColWidth="9.140625" defaultRowHeight="15"/>
  <cols>
    <col min="1" max="1" width="6.8515625" style="7" customWidth="1"/>
    <col min="2" max="2" width="55.00390625" style="12" customWidth="1"/>
    <col min="3" max="3" width="17.140625" style="7" customWidth="1"/>
    <col min="4" max="4" width="17.7109375" style="7" customWidth="1"/>
    <col min="5" max="5" width="17.57421875" style="7" customWidth="1"/>
    <col min="6" max="6" width="16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8.00390625" style="7" customWidth="1"/>
    <col min="11" max="11" width="16.140625" style="7" customWidth="1"/>
    <col min="12" max="12" width="17.7109375" style="7" customWidth="1"/>
    <col min="13" max="13" width="15.28125" style="7" customWidth="1"/>
    <col min="14" max="14" width="17.421875" style="7" customWidth="1"/>
    <col min="15" max="15" width="15.8515625" style="7" customWidth="1"/>
    <col min="16" max="16" width="17.8515625" style="10" customWidth="1"/>
    <col min="17" max="17" width="17.00390625" style="7" customWidth="1"/>
    <col min="18" max="18" width="10.7109375" style="7" customWidth="1"/>
    <col min="19" max="19" width="18.140625" style="16" customWidth="1"/>
    <col min="20" max="20" width="11.140625" style="7" customWidth="1"/>
    <col min="21" max="127" width="9.140625" style="7" customWidth="1"/>
    <col min="128" max="128" width="6.8515625" style="7" customWidth="1"/>
    <col min="129" max="129" width="40.8515625" style="7" customWidth="1"/>
    <col min="130" max="130" width="14.28125" style="7" customWidth="1"/>
    <col min="131" max="131" width="14.00390625" style="7" customWidth="1"/>
    <col min="132" max="132" width="6.57421875" style="7" customWidth="1"/>
    <col min="133" max="133" width="9.00390625" style="7" customWidth="1"/>
    <col min="134" max="134" width="10.00390625" style="7" customWidth="1"/>
    <col min="135" max="135" width="13.421875" style="7" customWidth="1"/>
    <col min="136" max="136" width="10.140625" style="7" customWidth="1"/>
    <col min="137" max="137" width="11.7109375" style="7" customWidth="1"/>
    <col min="138" max="138" width="10.00390625" style="7" customWidth="1"/>
    <col min="139" max="139" width="13.7109375" style="7" customWidth="1"/>
    <col min="140" max="141" width="10.140625" style="7" customWidth="1"/>
    <col min="142" max="142" width="16.57421875" style="7" customWidth="1"/>
    <col min="143" max="143" width="17.00390625" style="7" customWidth="1"/>
    <col min="144" max="145" width="16.421875" style="7" customWidth="1"/>
    <col min="146" max="16384" width="9.140625" style="7" customWidth="1"/>
  </cols>
  <sheetData>
    <row r="1" spans="1:19" ht="15">
      <c r="A1" s="5"/>
      <c r="B1" s="1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5"/>
      <c r="R1" s="5"/>
      <c r="S1" s="14"/>
    </row>
    <row r="2" spans="1:19" ht="18" customHeight="1">
      <c r="A2" s="165" t="s">
        <v>102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8.5" customHeight="1">
      <c r="A3" s="5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5"/>
      <c r="S3" s="14"/>
    </row>
    <row r="4" spans="1:20" ht="33.75" customHeight="1">
      <c r="A4" s="158" t="s">
        <v>0</v>
      </c>
      <c r="B4" s="156" t="s">
        <v>1</v>
      </c>
      <c r="C4" s="158" t="s">
        <v>4</v>
      </c>
      <c r="D4" s="158" t="s">
        <v>2</v>
      </c>
      <c r="E4" s="158"/>
      <c r="F4" s="158"/>
      <c r="G4" s="158"/>
      <c r="H4" s="158"/>
      <c r="I4" s="158"/>
      <c r="J4" s="166"/>
      <c r="K4" s="166"/>
      <c r="L4" s="166"/>
      <c r="M4" s="166"/>
      <c r="N4" s="166"/>
      <c r="O4" s="166"/>
      <c r="P4" s="158" t="s">
        <v>5</v>
      </c>
      <c r="Q4" s="166"/>
      <c r="R4" s="166"/>
      <c r="S4" s="166"/>
      <c r="T4" s="159" t="s">
        <v>43</v>
      </c>
    </row>
    <row r="5" spans="1:20" ht="29.25" customHeight="1">
      <c r="A5" s="158"/>
      <c r="B5" s="168"/>
      <c r="C5" s="158"/>
      <c r="D5" s="156" t="s">
        <v>25</v>
      </c>
      <c r="E5" s="158" t="s">
        <v>17</v>
      </c>
      <c r="F5" s="158"/>
      <c r="G5" s="158"/>
      <c r="H5" s="158"/>
      <c r="I5" s="158"/>
      <c r="J5" s="158" t="s">
        <v>33</v>
      </c>
      <c r="K5" s="158"/>
      <c r="L5" s="158" t="s">
        <v>28</v>
      </c>
      <c r="M5" s="158" t="s">
        <v>34</v>
      </c>
      <c r="N5" s="158" t="s">
        <v>35</v>
      </c>
      <c r="O5" s="158" t="s">
        <v>36</v>
      </c>
      <c r="P5" s="162" t="s">
        <v>88</v>
      </c>
      <c r="Q5" s="148" t="s">
        <v>89</v>
      </c>
      <c r="R5" s="148" t="s">
        <v>91</v>
      </c>
      <c r="S5" s="150" t="s">
        <v>90</v>
      </c>
      <c r="T5" s="160"/>
    </row>
    <row r="6" spans="1:20" ht="274.5" customHeight="1">
      <c r="A6" s="166"/>
      <c r="B6" s="168"/>
      <c r="C6" s="166"/>
      <c r="D6" s="157"/>
      <c r="E6" s="33" t="s">
        <v>29</v>
      </c>
      <c r="F6" s="33" t="s">
        <v>30</v>
      </c>
      <c r="G6" s="33" t="s">
        <v>57</v>
      </c>
      <c r="H6" s="33" t="s">
        <v>58</v>
      </c>
      <c r="I6" s="33" t="s">
        <v>59</v>
      </c>
      <c r="J6" s="158"/>
      <c r="K6" s="158"/>
      <c r="L6" s="158"/>
      <c r="M6" s="158"/>
      <c r="N6" s="158"/>
      <c r="O6" s="158"/>
      <c r="P6" s="163"/>
      <c r="Q6" s="149"/>
      <c r="R6" s="149"/>
      <c r="S6" s="151"/>
      <c r="T6" s="161"/>
    </row>
    <row r="7" spans="1:20" ht="19.5" customHeight="1">
      <c r="A7" s="167"/>
      <c r="B7" s="157"/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6</v>
      </c>
      <c r="K7" s="11" t="s">
        <v>3</v>
      </c>
      <c r="L7" s="11" t="s">
        <v>3</v>
      </c>
      <c r="M7" s="11" t="s">
        <v>7</v>
      </c>
      <c r="N7" s="11" t="s">
        <v>7</v>
      </c>
      <c r="O7" s="11" t="s">
        <v>8</v>
      </c>
      <c r="P7" s="9" t="s">
        <v>3</v>
      </c>
      <c r="Q7" s="11" t="s">
        <v>3</v>
      </c>
      <c r="R7" s="11" t="s">
        <v>3</v>
      </c>
      <c r="S7" s="15" t="s">
        <v>3</v>
      </c>
      <c r="T7" s="2" t="s">
        <v>3</v>
      </c>
    </row>
    <row r="8" spans="1:20" ht="18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87" customFormat="1" ht="26.25" customHeight="1">
      <c r="A9" s="152" t="s">
        <v>61</v>
      </c>
      <c r="B9" s="15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</row>
    <row r="10" spans="1:20" s="120" customFormat="1" ht="22.5" customHeight="1">
      <c r="A10" s="127" t="s">
        <v>62</v>
      </c>
      <c r="B10" s="127"/>
      <c r="C10" s="106">
        <f>C11</f>
        <v>57922740.20770001</v>
      </c>
      <c r="D10" s="106">
        <f aca="true" t="shared" si="0" ref="D10:T10">D11</f>
        <v>15816937.7517</v>
      </c>
      <c r="E10" s="106">
        <f t="shared" si="0"/>
        <v>4293869.186000001</v>
      </c>
      <c r="F10" s="106">
        <f t="shared" si="0"/>
        <v>5308676.42</v>
      </c>
      <c r="G10" s="106">
        <f t="shared" si="0"/>
        <v>2618691.7846000004</v>
      </c>
      <c r="H10" s="106">
        <f t="shared" si="0"/>
        <v>2700152.6191</v>
      </c>
      <c r="I10" s="106">
        <f t="shared" si="0"/>
        <v>1178417.7319999998</v>
      </c>
      <c r="J10" s="122">
        <f t="shared" si="0"/>
        <v>0</v>
      </c>
      <c r="K10" s="106">
        <f t="shared" si="0"/>
        <v>0</v>
      </c>
      <c r="L10" s="106">
        <f t="shared" si="0"/>
        <v>29062421.267999995</v>
      </c>
      <c r="M10" s="106">
        <f t="shared" si="0"/>
        <v>0</v>
      </c>
      <c r="N10" s="106">
        <f t="shared" si="0"/>
        <v>10920613.787999999</v>
      </c>
      <c r="O10" s="106">
        <f t="shared" si="0"/>
        <v>200000</v>
      </c>
      <c r="P10" s="106">
        <f t="shared" si="0"/>
        <v>1639897.4100000001</v>
      </c>
      <c r="Q10" s="106">
        <f t="shared" si="0"/>
        <v>0</v>
      </c>
      <c r="R10" s="106">
        <f t="shared" si="0"/>
        <v>0</v>
      </c>
      <c r="S10" s="106">
        <f t="shared" si="0"/>
        <v>0</v>
      </c>
      <c r="T10" s="106">
        <f t="shared" si="0"/>
        <v>0</v>
      </c>
    </row>
    <row r="11" spans="1:20" s="99" customFormat="1" ht="22.5" customHeight="1">
      <c r="A11" s="154" t="s">
        <v>63</v>
      </c>
      <c r="B11" s="155"/>
      <c r="C11" s="96">
        <f>SUM(C12:C20)</f>
        <v>57922740.20770001</v>
      </c>
      <c r="D11" s="96">
        <f aca="true" t="shared" si="1" ref="D11:T11">SUM(D12:D20)</f>
        <v>15816937.7517</v>
      </c>
      <c r="E11" s="96">
        <f t="shared" si="1"/>
        <v>4293869.186000001</v>
      </c>
      <c r="F11" s="96">
        <f t="shared" si="1"/>
        <v>5308676.42</v>
      </c>
      <c r="G11" s="96">
        <f t="shared" si="1"/>
        <v>2618691.7846000004</v>
      </c>
      <c r="H11" s="96">
        <f t="shared" si="1"/>
        <v>2700152.6191</v>
      </c>
      <c r="I11" s="96">
        <f t="shared" si="1"/>
        <v>1178417.7319999998</v>
      </c>
      <c r="J11" s="97">
        <f t="shared" si="1"/>
        <v>0</v>
      </c>
      <c r="K11" s="96">
        <f t="shared" si="1"/>
        <v>0</v>
      </c>
      <c r="L11" s="96">
        <f t="shared" si="1"/>
        <v>29062421.267999995</v>
      </c>
      <c r="M11" s="96">
        <f t="shared" si="1"/>
        <v>0</v>
      </c>
      <c r="N11" s="96">
        <f t="shared" si="1"/>
        <v>10920613.787999999</v>
      </c>
      <c r="O11" s="96">
        <f t="shared" si="1"/>
        <v>200000</v>
      </c>
      <c r="P11" s="96">
        <f t="shared" si="1"/>
        <v>1639897.4100000001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</row>
    <row r="12" spans="1:20" s="99" customFormat="1" ht="22.5" customHeight="1">
      <c r="A12" s="95">
        <v>1</v>
      </c>
      <c r="B12" s="125" t="s">
        <v>96</v>
      </c>
      <c r="C12" s="92">
        <f aca="true" t="shared" si="2" ref="C12:C18">D12+K12+L12+M12+N12+O12+P12+Q12+R12+S12+T12</f>
        <v>3486535.04</v>
      </c>
      <c r="D12" s="92">
        <f aca="true" t="shared" si="3" ref="D12:D18">SUM(E12:I12)</f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4">
        <v>0</v>
      </c>
      <c r="K12" s="92">
        <v>0</v>
      </c>
      <c r="L12" s="92">
        <v>3486535.04</v>
      </c>
      <c r="M12" s="92">
        <v>0</v>
      </c>
      <c r="N12" s="92">
        <v>0</v>
      </c>
      <c r="O12" s="92">
        <v>0</v>
      </c>
      <c r="P12" s="92">
        <v>0</v>
      </c>
      <c r="Q12" s="126">
        <v>0</v>
      </c>
      <c r="R12" s="126">
        <v>0</v>
      </c>
      <c r="S12" s="93">
        <v>0</v>
      </c>
      <c r="T12" s="92">
        <v>0</v>
      </c>
    </row>
    <row r="13" spans="1:20" s="99" customFormat="1" ht="22.5" customHeight="1">
      <c r="A13" s="95">
        <v>2</v>
      </c>
      <c r="B13" s="98" t="s">
        <v>97</v>
      </c>
      <c r="C13" s="92">
        <f t="shared" si="2"/>
        <v>3832488.37</v>
      </c>
      <c r="D13" s="92">
        <f t="shared" si="3"/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4">
        <v>0</v>
      </c>
      <c r="K13" s="92">
        <v>0</v>
      </c>
      <c r="L13" s="92">
        <v>3832488.37</v>
      </c>
      <c r="M13" s="92">
        <v>0</v>
      </c>
      <c r="N13" s="92">
        <v>0</v>
      </c>
      <c r="O13" s="92">
        <v>0</v>
      </c>
      <c r="P13" s="92">
        <v>0</v>
      </c>
      <c r="Q13" s="126">
        <v>0</v>
      </c>
      <c r="R13" s="126">
        <v>0</v>
      </c>
      <c r="S13" s="93">
        <v>0</v>
      </c>
      <c r="T13" s="92">
        <v>0</v>
      </c>
    </row>
    <row r="14" spans="1:20" s="99" customFormat="1" ht="22.5" customHeight="1">
      <c r="A14" s="95">
        <v>3</v>
      </c>
      <c r="B14" s="91" t="s">
        <v>98</v>
      </c>
      <c r="C14" s="92">
        <f t="shared" si="2"/>
        <v>3383265.38</v>
      </c>
      <c r="D14" s="92">
        <f t="shared" si="3"/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4">
        <v>0</v>
      </c>
      <c r="K14" s="92">
        <v>0</v>
      </c>
      <c r="L14" s="92">
        <v>3383265.38</v>
      </c>
      <c r="M14" s="92">
        <v>0</v>
      </c>
      <c r="N14" s="92">
        <v>0</v>
      </c>
      <c r="O14" s="92">
        <v>0</v>
      </c>
      <c r="P14" s="92">
        <v>0</v>
      </c>
      <c r="Q14" s="126">
        <v>0</v>
      </c>
      <c r="R14" s="126">
        <v>0</v>
      </c>
      <c r="S14" s="93">
        <v>0</v>
      </c>
      <c r="T14" s="92">
        <v>0</v>
      </c>
    </row>
    <row r="15" spans="1:20" s="99" customFormat="1" ht="22.5" customHeight="1">
      <c r="A15" s="95">
        <v>4</v>
      </c>
      <c r="B15" s="91" t="s">
        <v>103</v>
      </c>
      <c r="C15" s="92">
        <f t="shared" si="2"/>
        <v>6110538.058</v>
      </c>
      <c r="D15" s="92">
        <f t="shared" si="3"/>
        <v>2869857.973</v>
      </c>
      <c r="E15" s="92">
        <v>513036.569</v>
      </c>
      <c r="F15" s="92">
        <v>1421474.372</v>
      </c>
      <c r="G15" s="92">
        <v>0</v>
      </c>
      <c r="H15" s="92">
        <v>390725.43399999995</v>
      </c>
      <c r="I15" s="92">
        <v>544621.598</v>
      </c>
      <c r="J15" s="94">
        <v>0</v>
      </c>
      <c r="K15" s="92">
        <v>0</v>
      </c>
      <c r="L15" s="92">
        <v>0</v>
      </c>
      <c r="M15" s="92">
        <v>0</v>
      </c>
      <c r="N15" s="92">
        <v>3016943.0549999997</v>
      </c>
      <c r="O15" s="92">
        <v>0</v>
      </c>
      <c r="P15" s="92">
        <v>223737.03</v>
      </c>
      <c r="Q15" s="126">
        <v>0</v>
      </c>
      <c r="R15" s="126">
        <v>0</v>
      </c>
      <c r="S15" s="93">
        <v>0</v>
      </c>
      <c r="T15" s="92">
        <v>0</v>
      </c>
    </row>
    <row r="16" spans="1:20" s="99" customFormat="1" ht="22.5" customHeight="1">
      <c r="A16" s="95">
        <v>5</v>
      </c>
      <c r="B16" s="91" t="s">
        <v>104</v>
      </c>
      <c r="C16" s="92">
        <f t="shared" si="2"/>
        <v>4308935.2574</v>
      </c>
      <c r="D16" s="92">
        <f t="shared" si="3"/>
        <v>1650105.5044</v>
      </c>
      <c r="E16" s="92">
        <v>0</v>
      </c>
      <c r="F16" s="92">
        <v>1329533.16</v>
      </c>
      <c r="G16" s="92">
        <v>0</v>
      </c>
      <c r="H16" s="92">
        <v>320572.3444</v>
      </c>
      <c r="I16" s="92">
        <v>0</v>
      </c>
      <c r="J16" s="94">
        <v>0</v>
      </c>
      <c r="K16" s="92">
        <v>0</v>
      </c>
      <c r="L16" s="92">
        <v>0</v>
      </c>
      <c r="M16" s="92">
        <v>0</v>
      </c>
      <c r="N16" s="92">
        <v>2475263.763</v>
      </c>
      <c r="O16" s="92">
        <v>0</v>
      </c>
      <c r="P16" s="92">
        <v>183565.99</v>
      </c>
      <c r="Q16" s="126">
        <v>0</v>
      </c>
      <c r="R16" s="126">
        <v>0</v>
      </c>
      <c r="S16" s="93">
        <v>0</v>
      </c>
      <c r="T16" s="92">
        <v>0</v>
      </c>
    </row>
    <row r="17" spans="1:20" s="99" customFormat="1" ht="22.5" customHeight="1">
      <c r="A17" s="95">
        <v>6</v>
      </c>
      <c r="B17" s="91" t="s">
        <v>105</v>
      </c>
      <c r="C17" s="92">
        <f t="shared" si="2"/>
        <v>10879580.505</v>
      </c>
      <c r="D17" s="92">
        <f t="shared" si="3"/>
        <v>3339759.009</v>
      </c>
      <c r="E17" s="92">
        <v>597039.4770000001</v>
      </c>
      <c r="F17" s="92">
        <v>1654221.876</v>
      </c>
      <c r="G17" s="92">
        <v>0</v>
      </c>
      <c r="H17" s="92">
        <v>454701.522</v>
      </c>
      <c r="I17" s="92">
        <v>633796.134</v>
      </c>
      <c r="J17" s="94">
        <v>0</v>
      </c>
      <c r="K17" s="92">
        <v>0</v>
      </c>
      <c r="L17" s="92">
        <v>3768523.191</v>
      </c>
      <c r="M17" s="92">
        <v>0</v>
      </c>
      <c r="N17" s="92">
        <v>3510927.315</v>
      </c>
      <c r="O17" s="92">
        <v>0</v>
      </c>
      <c r="P17" s="92">
        <v>260370.99</v>
      </c>
      <c r="Q17" s="126">
        <v>0</v>
      </c>
      <c r="R17" s="126">
        <v>0</v>
      </c>
      <c r="S17" s="93">
        <v>0</v>
      </c>
      <c r="T17" s="92">
        <v>0</v>
      </c>
    </row>
    <row r="18" spans="1:20" s="99" customFormat="1" ht="22.5" customHeight="1">
      <c r="A18" s="95">
        <v>7</v>
      </c>
      <c r="B18" s="91" t="s">
        <v>106</v>
      </c>
      <c r="C18" s="92">
        <f t="shared" si="2"/>
        <v>20417235.6433</v>
      </c>
      <c r="D18" s="92">
        <f t="shared" si="3"/>
        <v>7053768.2533</v>
      </c>
      <c r="E18" s="92">
        <v>3183793.14</v>
      </c>
      <c r="F18" s="92">
        <v>0</v>
      </c>
      <c r="G18" s="92">
        <v>2618691.7846000004</v>
      </c>
      <c r="H18" s="92">
        <v>1251283.3287</v>
      </c>
      <c r="I18" s="92">
        <v>0</v>
      </c>
      <c r="J18" s="94">
        <v>0</v>
      </c>
      <c r="K18" s="92">
        <v>0</v>
      </c>
      <c r="L18" s="92">
        <v>12533444.62</v>
      </c>
      <c r="M18" s="92">
        <v>0</v>
      </c>
      <c r="N18" s="92">
        <v>0</v>
      </c>
      <c r="O18" s="92">
        <v>0</v>
      </c>
      <c r="P18" s="92">
        <v>830022.77</v>
      </c>
      <c r="Q18" s="126">
        <v>0</v>
      </c>
      <c r="R18" s="126">
        <v>0</v>
      </c>
      <c r="S18" s="93">
        <v>0</v>
      </c>
      <c r="T18" s="92">
        <v>0</v>
      </c>
    </row>
    <row r="19" spans="1:20" s="99" customFormat="1" ht="22.5" customHeight="1">
      <c r="A19" s="95">
        <v>8</v>
      </c>
      <c r="B19" s="91" t="s">
        <v>109</v>
      </c>
      <c r="C19" s="92">
        <v>5221291.964</v>
      </c>
      <c r="D19" s="92">
        <v>903447.012</v>
      </c>
      <c r="E19" s="92">
        <v>0</v>
      </c>
      <c r="F19" s="92">
        <v>903447.012</v>
      </c>
      <c r="G19" s="92">
        <v>0</v>
      </c>
      <c r="H19" s="92">
        <v>0</v>
      </c>
      <c r="I19" s="92">
        <v>0</v>
      </c>
      <c r="J19" s="94">
        <v>0</v>
      </c>
      <c r="K19" s="92">
        <v>0</v>
      </c>
      <c r="L19" s="92">
        <v>2058164.6670000001</v>
      </c>
      <c r="M19" s="92">
        <v>0</v>
      </c>
      <c r="N19" s="92">
        <v>1917479.655</v>
      </c>
      <c r="O19" s="92">
        <v>200000</v>
      </c>
      <c r="P19" s="92">
        <v>142200.63</v>
      </c>
      <c r="Q19" s="126">
        <v>0</v>
      </c>
      <c r="R19" s="126">
        <v>0</v>
      </c>
      <c r="S19" s="93"/>
      <c r="T19" s="92"/>
    </row>
    <row r="20" spans="1:20" s="99" customFormat="1" ht="22.5" customHeight="1">
      <c r="A20" s="95">
        <v>9</v>
      </c>
      <c r="B20" s="91" t="s">
        <v>110</v>
      </c>
      <c r="C20" s="92">
        <v>282869.99</v>
      </c>
      <c r="D20" s="92">
        <v>0</v>
      </c>
      <c r="E20" s="92">
        <v>0</v>
      </c>
      <c r="F20" s="92">
        <v>0</v>
      </c>
      <c r="G20" s="92">
        <v>0</v>
      </c>
      <c r="H20" s="92">
        <v>282869.99</v>
      </c>
      <c r="I20" s="92">
        <v>0</v>
      </c>
      <c r="J20" s="94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126">
        <v>0</v>
      </c>
      <c r="R20" s="126">
        <v>0</v>
      </c>
      <c r="S20" s="93">
        <v>0</v>
      </c>
      <c r="T20" s="92">
        <v>0</v>
      </c>
    </row>
    <row r="21" spans="1:20" s="88" customFormat="1" ht="22.5" customHeight="1">
      <c r="A21" s="130" t="s">
        <v>60</v>
      </c>
      <c r="B21" s="131"/>
      <c r="C21" s="78"/>
      <c r="D21" s="78"/>
      <c r="E21" s="78"/>
      <c r="F21" s="78"/>
      <c r="G21" s="78"/>
      <c r="H21" s="78"/>
      <c r="I21" s="78"/>
      <c r="J21" s="80"/>
      <c r="K21" s="78"/>
      <c r="L21" s="78"/>
      <c r="M21" s="78"/>
      <c r="N21" s="78"/>
      <c r="O21" s="78"/>
      <c r="P21" s="81"/>
      <c r="Q21" s="81"/>
      <c r="R21" s="81"/>
      <c r="S21" s="78"/>
      <c r="T21" s="81"/>
    </row>
    <row r="22" spans="1:20" s="39" customFormat="1" ht="22.5" customHeight="1">
      <c r="A22" s="128" t="s">
        <v>62</v>
      </c>
      <c r="B22" s="147"/>
      <c r="C22" s="37">
        <f>C23</f>
        <v>12577951.221</v>
      </c>
      <c r="D22" s="37">
        <f aca="true" t="shared" si="4" ref="D22:T22">D23</f>
        <v>4295505.988999999</v>
      </c>
      <c r="E22" s="37">
        <f t="shared" si="4"/>
        <v>606519.429</v>
      </c>
      <c r="F22" s="37">
        <f t="shared" si="4"/>
        <v>2583205.448</v>
      </c>
      <c r="G22" s="37">
        <f t="shared" si="4"/>
        <v>0</v>
      </c>
      <c r="H22" s="37">
        <f t="shared" si="4"/>
        <v>461921.394</v>
      </c>
      <c r="I22" s="37">
        <f t="shared" si="4"/>
        <v>643859.718</v>
      </c>
      <c r="J22" s="38">
        <f t="shared" si="4"/>
        <v>0</v>
      </c>
      <c r="K22" s="37">
        <f t="shared" si="4"/>
        <v>0</v>
      </c>
      <c r="L22" s="37">
        <f t="shared" si="4"/>
        <v>3828360.807</v>
      </c>
      <c r="M22" s="37">
        <f t="shared" si="4"/>
        <v>0</v>
      </c>
      <c r="N22" s="37">
        <f t="shared" si="4"/>
        <v>3566674.755</v>
      </c>
      <c r="O22" s="37">
        <f t="shared" si="4"/>
        <v>400000</v>
      </c>
      <c r="P22" s="37">
        <f t="shared" si="4"/>
        <v>487409.67000000004</v>
      </c>
      <c r="Q22" s="37">
        <f t="shared" si="4"/>
        <v>0</v>
      </c>
      <c r="R22" s="37">
        <f t="shared" si="4"/>
        <v>0</v>
      </c>
      <c r="S22" s="37">
        <f t="shared" si="4"/>
        <v>0</v>
      </c>
      <c r="T22" s="37">
        <f t="shared" si="4"/>
        <v>0</v>
      </c>
    </row>
    <row r="23" spans="1:20" s="41" customFormat="1" ht="22.5" customHeight="1">
      <c r="A23" s="128" t="s">
        <v>63</v>
      </c>
      <c r="B23" s="147"/>
      <c r="C23" s="37">
        <f>SUM(C24:C26)</f>
        <v>12577951.221</v>
      </c>
      <c r="D23" s="37">
        <f aca="true" t="shared" si="5" ref="D23:T23">SUM(D24:D26)</f>
        <v>4295505.988999999</v>
      </c>
      <c r="E23" s="37">
        <f t="shared" si="5"/>
        <v>606519.429</v>
      </c>
      <c r="F23" s="37">
        <f t="shared" si="5"/>
        <v>2583205.448</v>
      </c>
      <c r="G23" s="37">
        <f t="shared" si="5"/>
        <v>0</v>
      </c>
      <c r="H23" s="37">
        <f t="shared" si="5"/>
        <v>461921.394</v>
      </c>
      <c r="I23" s="37">
        <f t="shared" si="5"/>
        <v>643859.718</v>
      </c>
      <c r="J23" s="38">
        <f t="shared" si="5"/>
        <v>0</v>
      </c>
      <c r="K23" s="37">
        <f t="shared" si="5"/>
        <v>0</v>
      </c>
      <c r="L23" s="37">
        <f t="shared" si="5"/>
        <v>3828360.807</v>
      </c>
      <c r="M23" s="37">
        <f t="shared" si="5"/>
        <v>0</v>
      </c>
      <c r="N23" s="37">
        <f t="shared" si="5"/>
        <v>3566674.755</v>
      </c>
      <c r="O23" s="37">
        <f t="shared" si="5"/>
        <v>400000</v>
      </c>
      <c r="P23" s="37">
        <f t="shared" si="5"/>
        <v>487409.67000000004</v>
      </c>
      <c r="Q23" s="37">
        <f t="shared" si="5"/>
        <v>0</v>
      </c>
      <c r="R23" s="37">
        <f t="shared" si="5"/>
        <v>0</v>
      </c>
      <c r="S23" s="37">
        <f t="shared" si="5"/>
        <v>0</v>
      </c>
      <c r="T23" s="37">
        <f t="shared" si="5"/>
        <v>0</v>
      </c>
    </row>
    <row r="24" spans="1:20" s="41" customFormat="1" ht="22.5" customHeight="1">
      <c r="A24" s="51">
        <v>1</v>
      </c>
      <c r="B24" s="58" t="s">
        <v>65</v>
      </c>
      <c r="C24" s="48">
        <f>D24+K24+L24+M24+N24+O24+P24+Q24+R24+S24+T24</f>
        <v>280818.65</v>
      </c>
      <c r="D24" s="48">
        <f>SUM(E24:I24)</f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50">
        <v>0</v>
      </c>
      <c r="K24" s="48">
        <v>0</v>
      </c>
      <c r="L24" s="48">
        <v>0</v>
      </c>
      <c r="M24" s="48">
        <v>0</v>
      </c>
      <c r="N24" s="48">
        <v>0</v>
      </c>
      <c r="O24" s="48">
        <v>200000</v>
      </c>
      <c r="P24" s="48">
        <v>80818.65</v>
      </c>
      <c r="Q24" s="55">
        <v>0</v>
      </c>
      <c r="R24" s="55">
        <v>0</v>
      </c>
      <c r="S24" s="40">
        <v>0</v>
      </c>
      <c r="T24" s="40">
        <v>0</v>
      </c>
    </row>
    <row r="25" spans="1:20" s="41" customFormat="1" ht="22.5" customHeight="1">
      <c r="A25" s="51">
        <v>2</v>
      </c>
      <c r="B25" s="58" t="s">
        <v>66</v>
      </c>
      <c r="C25" s="48">
        <f>D25+K25+L25+M25+N25+O25+P25+Q25+R25+S25+T25</f>
        <v>11052329.385</v>
      </c>
      <c r="D25" s="48">
        <f>SUM(E25:I25)</f>
        <v>3392788.5929999994</v>
      </c>
      <c r="E25" s="48">
        <v>606519.429</v>
      </c>
      <c r="F25" s="48">
        <v>1680488.052</v>
      </c>
      <c r="G25" s="48">
        <v>0</v>
      </c>
      <c r="H25" s="48">
        <v>461921.394</v>
      </c>
      <c r="I25" s="48">
        <v>643859.718</v>
      </c>
      <c r="J25" s="50">
        <v>0</v>
      </c>
      <c r="K25" s="48">
        <v>0</v>
      </c>
      <c r="L25" s="48">
        <v>3828360.807</v>
      </c>
      <c r="M25" s="48">
        <v>0</v>
      </c>
      <c r="N25" s="48">
        <v>3566674.755</v>
      </c>
      <c r="O25" s="48">
        <v>0</v>
      </c>
      <c r="P25" s="48">
        <v>264505.23</v>
      </c>
      <c r="Q25" s="55">
        <v>0</v>
      </c>
      <c r="R25" s="55">
        <v>0</v>
      </c>
      <c r="S25" s="36">
        <v>0</v>
      </c>
      <c r="T25" s="48">
        <v>0</v>
      </c>
    </row>
    <row r="26" spans="1:20" s="41" customFormat="1" ht="22.5" customHeight="1">
      <c r="A26" s="51">
        <v>3</v>
      </c>
      <c r="B26" s="58" t="s">
        <v>67</v>
      </c>
      <c r="C26" s="48">
        <f>D26+K26+L26+M26+N26+O26+P26+Q26+R26+S26+T26</f>
        <v>1244803.186</v>
      </c>
      <c r="D26" s="48">
        <f>SUM(E26:I26)</f>
        <v>902717.396</v>
      </c>
      <c r="E26" s="48">
        <v>0</v>
      </c>
      <c r="F26" s="48">
        <v>902717.396</v>
      </c>
      <c r="G26" s="48">
        <v>0</v>
      </c>
      <c r="H26" s="48">
        <v>0</v>
      </c>
      <c r="I26" s="48">
        <v>0</v>
      </c>
      <c r="J26" s="50">
        <v>0</v>
      </c>
      <c r="K26" s="48">
        <v>0</v>
      </c>
      <c r="L26" s="48">
        <v>0</v>
      </c>
      <c r="M26" s="48">
        <v>0</v>
      </c>
      <c r="N26" s="48">
        <v>0</v>
      </c>
      <c r="O26" s="48">
        <v>200000</v>
      </c>
      <c r="P26" s="48">
        <v>142085.79</v>
      </c>
      <c r="Q26" s="55">
        <v>0</v>
      </c>
      <c r="R26" s="55">
        <v>0</v>
      </c>
      <c r="S26" s="36">
        <v>0</v>
      </c>
      <c r="T26" s="48">
        <v>0</v>
      </c>
    </row>
    <row r="27" spans="16:19" s="12" customFormat="1" ht="15">
      <c r="P27" s="10"/>
      <c r="S27" s="16"/>
    </row>
    <row r="28" spans="1:216" ht="15">
      <c r="A28" s="53"/>
      <c r="B28" s="56" t="s">
        <v>71</v>
      </c>
      <c r="C28" s="53"/>
      <c r="D28" s="53"/>
      <c r="E28" s="53"/>
      <c r="F28" s="53"/>
      <c r="G28" s="53"/>
      <c r="H28" s="53"/>
      <c r="I28" s="53"/>
      <c r="J28" s="53"/>
      <c r="K28" s="53"/>
      <c r="L28" s="45"/>
      <c r="M28" s="53"/>
      <c r="N28" s="53"/>
      <c r="O28" s="53"/>
      <c r="P28" s="53"/>
      <c r="Q28" s="53"/>
      <c r="R28" s="53"/>
      <c r="S28" s="53"/>
      <c r="T28" s="5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ht="15">
      <c r="A29" s="53"/>
      <c r="B29" s="164" t="s">
        <v>72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5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216" ht="15">
      <c r="A30" s="53"/>
      <c r="B30" s="164" t="s">
        <v>73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5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</row>
    <row r="31" spans="1:216" ht="15">
      <c r="A31" s="53"/>
      <c r="B31" s="164" t="s">
        <v>74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5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</row>
    <row r="32" spans="1:216" ht="15">
      <c r="A32" s="53"/>
      <c r="B32" s="164" t="s">
        <v>75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5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</row>
    <row r="33" spans="1:18" s="62" customFormat="1" ht="15">
      <c r="A33" s="59"/>
      <c r="B33" s="60"/>
      <c r="C33" s="59"/>
      <c r="D33" s="59"/>
      <c r="E33" s="59"/>
      <c r="F33" s="59"/>
      <c r="G33" s="61"/>
      <c r="H33" s="61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 s="89" customFormat="1" ht="21" customHeight="1">
      <c r="A34" s="59"/>
      <c r="B34" s="60"/>
      <c r="C34" s="59"/>
      <c r="D34" s="59"/>
      <c r="E34" s="59"/>
      <c r="F34" s="59"/>
      <c r="G34" s="63"/>
      <c r="H34" s="63"/>
      <c r="I34" s="64"/>
      <c r="J34" s="64"/>
      <c r="K34" s="64"/>
      <c r="L34" s="59" t="s">
        <v>108</v>
      </c>
      <c r="M34" s="59"/>
      <c r="N34" s="59"/>
      <c r="O34" s="59"/>
      <c r="P34" s="59"/>
      <c r="Q34" s="59"/>
      <c r="R34" s="59"/>
    </row>
    <row r="35" spans="1:18" s="89" customFormat="1" ht="21.75" customHeight="1">
      <c r="A35" s="59"/>
      <c r="B35" s="60"/>
      <c r="C35" s="59"/>
      <c r="D35" s="59"/>
      <c r="E35" s="59"/>
      <c r="F35" s="59"/>
      <c r="G35" s="61"/>
      <c r="H35" s="61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="16" customFormat="1" ht="15"/>
  </sheetData>
  <sheetProtection/>
  <mergeCells count="28">
    <mergeCell ref="B29:S29"/>
    <mergeCell ref="B30:S30"/>
    <mergeCell ref="B31:S31"/>
    <mergeCell ref="B32:S32"/>
    <mergeCell ref="A2:S2"/>
    <mergeCell ref="A4:A7"/>
    <mergeCell ref="B4:B7"/>
    <mergeCell ref="C4:C6"/>
    <mergeCell ref="D4:O4"/>
    <mergeCell ref="P4:S4"/>
    <mergeCell ref="J5:K6"/>
    <mergeCell ref="L5:L6"/>
    <mergeCell ref="T4:T6"/>
    <mergeCell ref="M5:M6"/>
    <mergeCell ref="N5:N6"/>
    <mergeCell ref="O5:O6"/>
    <mergeCell ref="P5:P6"/>
    <mergeCell ref="Q5:Q6"/>
    <mergeCell ref="A23:B23"/>
    <mergeCell ref="R5:R6"/>
    <mergeCell ref="S5:S6"/>
    <mergeCell ref="A22:B22"/>
    <mergeCell ref="A9:B9"/>
    <mergeCell ref="A21:B21"/>
    <mergeCell ref="A11:B11"/>
    <mergeCell ref="A10:B10"/>
    <mergeCell ref="D5:D6"/>
    <mergeCell ref="E5:I5"/>
  </mergeCells>
  <printOptions/>
  <pageMargins left="0.5118110236220472" right="0.11811023622047245" top="0.7480314960629921" bottom="0.7480314960629921" header="0.31496062992125984" footer="0.31496062992125984"/>
  <pageSetup firstPageNumber="26" useFirstPageNumber="1" horizontalDpi="600" verticalDpi="600" orientation="landscape" paperSize="9" scale="4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2022-07-28T02:06:42Z</cp:lastPrinted>
  <dcterms:created xsi:type="dcterms:W3CDTF">2019-01-09T06:44:55Z</dcterms:created>
  <dcterms:modified xsi:type="dcterms:W3CDTF">2023-01-23T00:02:22Z</dcterms:modified>
  <cp:category/>
  <cp:version/>
  <cp:contentType/>
  <cp:contentStatus/>
</cp:coreProperties>
</file>