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3"/>
  </bookViews>
  <sheets>
    <sheet name="Таблица 1" sheetId="1" r:id="rId1"/>
    <sheet name="Таблица 2" sheetId="2" r:id="rId2"/>
    <sheet name="Таблица 3" sheetId="3" r:id="rId3"/>
    <sheet name="Таблица 3.1" sheetId="4" r:id="rId4"/>
  </sheets>
  <definedNames>
    <definedName name="_xlnm.Print_Titles" localSheetId="0">'Таблица 1'!$8:$12</definedName>
    <definedName name="_xlnm.Print_Titles" localSheetId="1">'Таблица 2'!$5:$9</definedName>
    <definedName name="_xlnm.Print_Titles" localSheetId="2">'Таблица 3'!$7:$10</definedName>
    <definedName name="_xlnm.Print_Area" localSheetId="0">'Таблица 1'!$A$1:$U$32</definedName>
  </definedNames>
  <calcPr fullCalcOnLoad="1" refMode="R1C1"/>
</workbook>
</file>

<file path=xl/sharedStrings.xml><?xml version="1.0" encoding="utf-8"?>
<sst xmlns="http://schemas.openxmlformats.org/spreadsheetml/2006/main" count="276" uniqueCount="111">
  <si>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</si>
  <si>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</si>
  <si>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</si>
  <si>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</si>
  <si>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</si>
  <si>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</si>
  <si>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</si>
  <si>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</si>
  <si>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</si>
  <si>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</si>
  <si>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</si>
  <si>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</si>
  <si>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</si>
  <si>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</si>
  <si>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</si>
  <si>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</si>
  <si>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</si>
  <si>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</si>
  <si>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</si>
  <si>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</si>
  <si>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</si>
  <si>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</si>
  <si>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</si>
  <si>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</si>
  <si>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</si>
  <si>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</si>
  <si>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X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</si>
  <si>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</si>
  <si>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</si>
  <si>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</si>
  <si>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</si>
  <si>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</si>
  <si>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</si>
  <si>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</si>
  <si>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</si>
  <si>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</si>
  <si>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</si>
  <si>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</si>
  <si>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</si>
  <si>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</si>
  <si>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</si>
  <si>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</si>
  <si>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</si>
  <si>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</si>
  <si>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</si>
  <si>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</si>
  <si>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</si>
  <si>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переустройству невентилируемой крыши на вентилируемую крышу, устройству выходов на кровлю</t>
  </si>
  <si>
    <t>куб.м.</t>
  </si>
  <si>
    <t>(наименование муниципального образования)</t>
  </si>
  <si>
    <t>ремонт, замена, модернизация лифтов, ремонт лифтовых шахт, машинных и блочных помещений</t>
  </si>
  <si>
    <t>Способ формирования фонда капитального ремонта</t>
  </si>
  <si>
    <t>за счет средств иных источников</t>
  </si>
  <si>
    <t xml:space="preserve">                                                                                                                                                                                                        (наименование муниципального образования)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</si>
  <si>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</si>
  <si>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проведению государственной экспертизы проекта, историко-культурной экспертизы в отношении многоквартирных домов, признанных официально памятниками архитектуры, в случае, если законодательством Российской Федерации требуется проведение таких экспертиз</t>
  </si>
  <si>
    <t>услуги по осуществлению строительного контроля</t>
  </si>
  <si>
    <t>руб</t>
  </si>
  <si>
    <t>за счет средств бюджета Российской Федерации</t>
  </si>
  <si>
    <t>пгт. Оловянная, ул. Гагарина, д. 17</t>
  </si>
  <si>
    <t>общий счет регионального оператора</t>
  </si>
  <si>
    <t>Каменные, кирпичиные</t>
  </si>
  <si>
    <t>пгт. Оловянная, ул. Гагарина, д. 19</t>
  </si>
  <si>
    <t>пгт. Оловянная, ул. Гагарина, д. 23</t>
  </si>
  <si>
    <t>пгт. Оловянная, ул. Гагарина, д. 25</t>
  </si>
  <si>
    <t>пгт. Оловянная, ул. Гагарина, д. 27</t>
  </si>
  <si>
    <t>пгт. Оловянная, ул. Гагарина, д. 28</t>
  </si>
  <si>
    <t>пгт. Оловянная, ул. Гагарина, д. 36</t>
  </si>
  <si>
    <t>пгт. Оловянная, ул. Гагарина, д. 40</t>
  </si>
  <si>
    <t>пгт. Оловянная, ул. Известковая, д. 27</t>
  </si>
  <si>
    <t>пгт. Оловянная, ул. Клубная, д. 6</t>
  </si>
  <si>
    <t>пгт. Оловянная, ул. Машиностроительная, д. 2</t>
  </si>
  <si>
    <t>пгт. Оловянная, ул. Машиностроительная, д. 4</t>
  </si>
  <si>
    <t>пгт. Оловянная, ул. Советская, д. 42</t>
  </si>
  <si>
    <t>Итого по городскому поселению "Оловяннинское" :</t>
  </si>
  <si>
    <t>пгт. Оловянная, ул. Московская д. 38</t>
  </si>
  <si>
    <t>Х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</si>
  <si>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2020-2022 годов в городском поселении "Оловяннинское"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</si>
  <si>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городского поселения "Оловяннинское" Забайкальского края, на период 2020-2022 годов </t>
  </si>
  <si>
    <t>Итого по городскому поселению "Оловяннинское"</t>
  </si>
  <si>
    <r>
      <t>пгт. Оловянная, ул. Клубная, д. 6</t>
    </r>
    <r>
      <rPr>
        <vertAlign val="superscript"/>
        <sz val="11"/>
        <color indexed="8"/>
        <rFont val="Times New Roman"/>
        <family val="1"/>
      </rPr>
      <t>(3)</t>
    </r>
  </si>
  <si>
    <t xml:space="preserve">Таблица 3. Адресный перечень многоквартирных домов,   расположенных на территории  городского поселения "Оловяннинское" Забайкальского края, </t>
  </si>
  <si>
    <t xml:space="preserve">в отношении которых на период 2020-2022 годов планируется проведение капитального ремонта общего имущества, по видам работ по капитальному ремонту </t>
  </si>
  <si>
    <t>2020 год</t>
  </si>
  <si>
    <t>2021 год</t>
  </si>
  <si>
    <t>12.2020</t>
  </si>
  <si>
    <t>12.2021</t>
  </si>
  <si>
    <t xml:space="preserve">Таблица 1. Адресный перечень и характеристика многоквартирных домов,   расположенных на территории  городского поселения "Оловяннинское"  Забайкальского края, в отношении которых на период 2020-2022 годов планируется проведение капитального ремонта общего имущества </t>
  </si>
  <si>
    <t>Блочные</t>
  </si>
  <si>
    <t>ремонт внутридомовых инженерных систем</t>
  </si>
  <si>
    <t>ИТОГО
ремонт внутридомовых инженерных систем</t>
  </si>
  <si>
    <t>электроснабже-ния</t>
  </si>
  <si>
    <t>теплоснабжения</t>
  </si>
  <si>
    <t>горячего водоснабжения</t>
  </si>
  <si>
    <t>холодного водоснабжения</t>
  </si>
  <si>
    <t>водоотведения</t>
  </si>
  <si>
    <t>1</t>
  </si>
  <si>
    <t>2</t>
  </si>
  <si>
    <t>4</t>
  </si>
  <si>
    <t>5</t>
  </si>
  <si>
    <t>6</t>
  </si>
  <si>
    <t>7</t>
  </si>
  <si>
    <t>8</t>
  </si>
  <si>
    <t>9</t>
  </si>
  <si>
    <t>в том числе по городскому поселению "Оловяннинское":</t>
  </si>
  <si>
    <t>Итого по  городскому поселению "Оловяннинское" 2021</t>
  </si>
  <si>
    <t>Итого по муниципальному району "Оловяннинский район"</t>
  </si>
  <si>
    <t>пгт. Оловянная, ул. Машиностроительная, д. 3</t>
  </si>
  <si>
    <t>Каменные, кирпичные</t>
  </si>
  <si>
    <t>Приложение № 1 УТВЕРЖДЕНО</t>
  </si>
  <si>
    <t xml:space="preserve"> постановлением администрации городского поселения "Оловяннинское" от 26.08.2019 г № 110 ( в редакции постановления  от 09 апреля 2020 года № 66)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</si>
</sst>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#\ ###\ ###\ ##0.00"/>
    <numFmt numFmtId="175" formatCode="#\ ###\ ###\ ##0.00"/>
    <numFmt numFmtId="176" formatCode="#,##0.0"/>
    <numFmt numFmtId="177" formatCode="0.0"/>
    <numFmt numFmtId="17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3" fillId="33" borderId="10" xfId="54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0" fontId="4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4" fontId="49" fillId="0" borderId="12" xfId="0" applyNumberFormat="1" applyFont="1" applyBorder="1" applyAlignment="1">
      <alignment horizontal="right"/>
    </xf>
    <xf numFmtId="4" fontId="49" fillId="33" borderId="10" xfId="0" applyNumberFormat="1" applyFont="1" applyFill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right"/>
    </xf>
    <xf numFmtId="173" fontId="14" fillId="0" borderId="10" xfId="0" applyNumberFormat="1" applyFont="1" applyBorder="1" applyAlignment="1">
      <alignment horizontal="center"/>
    </xf>
    <xf numFmtId="0" fontId="13" fillId="33" borderId="10" xfId="54" applyNumberFormat="1" applyFont="1" applyFill="1" applyBorder="1" applyAlignment="1" applyProtection="1">
      <alignment horizontal="left" wrapText="1"/>
      <protection/>
    </xf>
    <xf numFmtId="0" fontId="49" fillId="33" borderId="10" xfId="54" applyNumberFormat="1" applyFont="1" applyFill="1" applyBorder="1" applyAlignment="1" applyProtection="1">
      <alignment horizontal="center" wrapText="1" readingOrder="1"/>
      <protection/>
    </xf>
    <xf numFmtId="0" fontId="49" fillId="0" borderId="10" xfId="54" applyNumberFormat="1" applyFont="1" applyBorder="1" applyAlignment="1">
      <alignment horizontal="center" wrapText="1"/>
      <protection/>
    </xf>
    <xf numFmtId="0" fontId="2" fillId="33" borderId="10" xfId="54" applyNumberFormat="1" applyFont="1" applyFill="1" applyBorder="1" applyAlignment="1" applyProtection="1">
      <alignment horizontal="center"/>
      <protection/>
    </xf>
    <xf numFmtId="0" fontId="2" fillId="33" borderId="10" xfId="54" applyNumberFormat="1" applyFont="1" applyFill="1" applyBorder="1" applyAlignment="1" applyProtection="1">
      <alignment horizontal="center" wrapText="1"/>
      <protection/>
    </xf>
    <xf numFmtId="4" fontId="2" fillId="33" borderId="10" xfId="54" applyNumberFormat="1" applyFont="1" applyFill="1" applyBorder="1" applyAlignment="1" applyProtection="1">
      <alignment horizontal="center"/>
      <protection/>
    </xf>
    <xf numFmtId="4" fontId="13" fillId="33" borderId="10" xfId="54" applyNumberFormat="1" applyFont="1" applyFill="1" applyBorder="1" applyAlignment="1">
      <alignment horizontal="center" wrapText="1"/>
      <protection/>
    </xf>
    <xf numFmtId="4" fontId="49" fillId="33" borderId="10" xfId="54" applyNumberFormat="1" applyFont="1" applyFill="1" applyBorder="1" applyAlignment="1" applyProtection="1">
      <alignment horizontal="center"/>
      <protection/>
    </xf>
    <xf numFmtId="49" fontId="2" fillId="33" borderId="10" xfId="54" applyNumberFormat="1" applyFont="1" applyFill="1" applyBorder="1" applyAlignment="1" applyProtection="1">
      <alignment horizontal="center" wrapText="1"/>
      <protection/>
    </xf>
    <xf numFmtId="4" fontId="2" fillId="33" borderId="10" xfId="54" applyNumberFormat="1" applyFont="1" applyFill="1" applyBorder="1" applyAlignment="1" applyProtection="1">
      <alignment horizontal="center" wrapText="1"/>
      <protection/>
    </xf>
    <xf numFmtId="175" fontId="14" fillId="0" borderId="10" xfId="0" applyNumberFormat="1" applyFont="1" applyBorder="1" applyAlignment="1">
      <alignment horizontal="right"/>
    </xf>
    <xf numFmtId="4" fontId="2" fillId="33" borderId="10" xfId="54" applyNumberFormat="1" applyFont="1" applyFill="1" applyBorder="1" applyAlignment="1" applyProtection="1">
      <alignment horizontal="right"/>
      <protection/>
    </xf>
    <xf numFmtId="1" fontId="2" fillId="33" borderId="10" xfId="54" applyNumberFormat="1" applyFont="1" applyFill="1" applyBorder="1" applyAlignment="1" applyProtection="1">
      <alignment horizontal="right"/>
      <protection/>
    </xf>
    <xf numFmtId="4" fontId="13" fillId="33" borderId="10" xfId="54" applyNumberFormat="1" applyFont="1" applyFill="1" applyBorder="1" applyAlignment="1" applyProtection="1">
      <alignment horizontal="right" wrapText="1"/>
      <protection/>
    </xf>
    <xf numFmtId="4" fontId="2" fillId="33" borderId="10" xfId="55" applyNumberFormat="1" applyFont="1" applyFill="1" applyBorder="1" applyAlignment="1" applyProtection="1">
      <alignment horizontal="right" wrapText="1"/>
      <protection/>
    </xf>
    <xf numFmtId="4" fontId="13" fillId="33" borderId="10" xfId="54" applyNumberFormat="1" applyFont="1" applyFill="1" applyBorder="1" applyAlignment="1">
      <alignment horizontal="right" wrapText="1"/>
      <protection/>
    </xf>
    <xf numFmtId="0" fontId="49" fillId="33" borderId="10" xfId="54" applyFont="1" applyFill="1" applyBorder="1" applyAlignment="1">
      <alignment horizontal="center" wrapText="1"/>
      <protection/>
    </xf>
    <xf numFmtId="1" fontId="49" fillId="33" borderId="10" xfId="52" applyNumberFormat="1" applyFont="1" applyFill="1" applyBorder="1" applyAlignment="1" applyProtection="1">
      <alignment horizontal="center" wrapText="1" readingOrder="1"/>
      <protection/>
    </xf>
    <xf numFmtId="0" fontId="13" fillId="33" borderId="10" xfId="54" applyFont="1" applyFill="1" applyBorder="1" applyAlignment="1">
      <alignment horizontal="center" wrapText="1"/>
      <protection/>
    </xf>
    <xf numFmtId="0" fontId="2" fillId="33" borderId="10" xfId="54" applyNumberFormat="1" applyFont="1" applyFill="1" applyBorder="1" applyAlignment="1" applyProtection="1">
      <alignment horizontal="left" wrapText="1"/>
      <protection/>
    </xf>
    <xf numFmtId="0" fontId="49" fillId="0" borderId="12" xfId="54" applyFont="1" applyBorder="1" applyAlignment="1">
      <alignment horizontal="left" wrapText="1"/>
      <protection/>
    </xf>
    <xf numFmtId="173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4" fontId="2" fillId="33" borderId="10" xfId="54" applyNumberFormat="1" applyFont="1" applyFill="1" applyBorder="1" applyAlignment="1" applyProtection="1">
      <alignment/>
      <protection/>
    </xf>
    <xf numFmtId="3" fontId="2" fillId="33" borderId="10" xfId="54" applyNumberFormat="1" applyFont="1" applyFill="1" applyBorder="1" applyAlignment="1" applyProtection="1">
      <alignment/>
      <protection/>
    </xf>
    <xf numFmtId="4" fontId="13" fillId="33" borderId="10" xfId="54" applyNumberFormat="1" applyFont="1" applyFill="1" applyBorder="1" applyAlignment="1" applyProtection="1">
      <alignment wrapText="1"/>
      <protection/>
    </xf>
    <xf numFmtId="4" fontId="2" fillId="33" borderId="10" xfId="55" applyNumberFormat="1" applyFont="1" applyFill="1" applyBorder="1" applyAlignment="1" applyProtection="1">
      <alignment wrapText="1"/>
      <protection/>
    </xf>
    <xf numFmtId="4" fontId="13" fillId="33" borderId="10" xfId="54" applyNumberFormat="1" applyFont="1" applyFill="1" applyBorder="1" applyAlignment="1">
      <alignment wrapText="1"/>
      <protection/>
    </xf>
    <xf numFmtId="0" fontId="2" fillId="33" borderId="10" xfId="53" applyNumberFormat="1" applyFont="1" applyFill="1" applyBorder="1" applyAlignment="1" applyProtection="1">
      <alignment vertical="center" wrapText="1" readingOrder="1"/>
      <protection/>
    </xf>
    <xf numFmtId="0" fontId="2" fillId="33" borderId="10" xfId="53" applyNumberFormat="1" applyFont="1" applyFill="1" applyBorder="1" applyAlignment="1" applyProtection="1">
      <alignment horizontal="center" vertical="center" wrapText="1" readingOrder="1"/>
      <protection/>
    </xf>
    <xf numFmtId="0" fontId="13" fillId="33" borderId="10" xfId="53" applyNumberFormat="1" applyFont="1" applyFill="1" applyBorder="1" applyAlignment="1" applyProtection="1">
      <alignment horizontal="center" vertical="center" wrapText="1" readingOrder="1"/>
      <protection/>
    </xf>
    <xf numFmtId="0" fontId="13" fillId="33" borderId="10" xfId="53" applyNumberFormat="1" applyFont="1" applyFill="1" applyBorder="1" applyAlignment="1" applyProtection="1">
      <alignment horizontal="left" vertical="center" wrapText="1" readingOrder="1"/>
      <protection/>
    </xf>
    <xf numFmtId="4" fontId="13" fillId="33" borderId="10" xfId="0" applyNumberFormat="1" applyFont="1" applyFill="1" applyBorder="1" applyAlignment="1" applyProtection="1">
      <alignment wrapText="1"/>
      <protection/>
    </xf>
    <xf numFmtId="0" fontId="13" fillId="33" borderId="10" xfId="0" applyNumberFormat="1" applyFont="1" applyFill="1" applyBorder="1" applyAlignment="1" applyProtection="1">
      <alignment horizontal="center" wrapText="1" readingOrder="1"/>
      <protection/>
    </xf>
    <xf numFmtId="0" fontId="0" fillId="33" borderId="0" xfId="0" applyFill="1" applyAlignment="1">
      <alignment/>
    </xf>
    <xf numFmtId="0" fontId="1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13" fillId="33" borderId="10" xfId="53" applyNumberFormat="1" applyFont="1" applyFill="1" applyBorder="1">
      <alignment/>
      <protection/>
    </xf>
    <xf numFmtId="4" fontId="0" fillId="0" borderId="10" xfId="0" applyNumberFormat="1" applyBorder="1" applyAlignment="1">
      <alignment/>
    </xf>
    <xf numFmtId="4" fontId="16" fillId="33" borderId="10" xfId="0" applyNumberFormat="1" applyFont="1" applyFill="1" applyBorder="1" applyAlignment="1" applyProtection="1">
      <alignment wrapText="1"/>
      <protection/>
    </xf>
    <xf numFmtId="0" fontId="16" fillId="33" borderId="10" xfId="53" applyNumberFormat="1" applyFont="1" applyFill="1" applyBorder="1" applyAlignment="1" applyProtection="1">
      <alignment horizontal="center" vertical="center" wrapText="1" readingOrder="1"/>
      <protection/>
    </xf>
    <xf numFmtId="4" fontId="13" fillId="33" borderId="10" xfId="0" applyNumberFormat="1" applyFont="1" applyFill="1" applyBorder="1" applyAlignment="1">
      <alignment/>
    </xf>
    <xf numFmtId="0" fontId="13" fillId="33" borderId="15" xfId="54" applyNumberFormat="1" applyFont="1" applyFill="1" applyBorder="1" applyAlignment="1" applyProtection="1">
      <alignment horizontal="left" wrapText="1"/>
      <protection/>
    </xf>
    <xf numFmtId="2" fontId="13" fillId="33" borderId="10" xfId="0" applyNumberFormat="1" applyFont="1" applyFill="1" applyBorder="1" applyAlignment="1" applyProtection="1">
      <alignment wrapText="1"/>
      <protection/>
    </xf>
    <xf numFmtId="4" fontId="13" fillId="33" borderId="10" xfId="0" applyNumberFormat="1" applyFont="1" applyFill="1" applyBorder="1" applyAlignment="1">
      <alignment horizontal="right"/>
    </xf>
    <xf numFmtId="4" fontId="13" fillId="34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4" fontId="3" fillId="33" borderId="10" xfId="0" applyNumberFormat="1" applyFont="1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/>
      <protection/>
    </xf>
    <xf numFmtId="0" fontId="40" fillId="33" borderId="0" xfId="0" applyFont="1" applyFill="1" applyAlignment="1">
      <alignment/>
    </xf>
    <xf numFmtId="173" fontId="5" fillId="33" borderId="10" xfId="0" applyNumberFormat="1" applyFont="1" applyFill="1" applyBorder="1" applyAlignment="1">
      <alignment horizontal="center" wrapText="1"/>
    </xf>
    <xf numFmtId="4" fontId="49" fillId="33" borderId="1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2" fillId="33" borderId="10" xfId="53" applyNumberFormat="1" applyFont="1" applyFill="1" applyBorder="1" applyAlignment="1" applyProtection="1">
      <alignment horizontal="center" vertical="top" wrapText="1" readingOrder="1"/>
      <protection/>
    </xf>
    <xf numFmtId="0" fontId="2" fillId="33" borderId="16" xfId="53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7" xfId="53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53" applyNumberFormat="1" applyFont="1" applyFill="1" applyBorder="1" applyAlignment="1" applyProtection="1">
      <alignment horizontal="center" vertical="center" wrapText="1" readingOrder="1"/>
      <protection/>
    </xf>
    <xf numFmtId="0" fontId="16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53" applyNumberFormat="1" applyFont="1" applyFill="1" applyBorder="1" applyAlignment="1" applyProtection="1">
      <alignment horizontal="left" vertical="center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2" xfId="52"/>
    <cellStyle name="Обычный 23" xfId="53"/>
    <cellStyle name="Обычный 5" xfId="54"/>
    <cellStyle name="Обычный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Normal="75" zoomScaleSheetLayoutView="100" zoomScalePageLayoutView="75" workbookViewId="0" topLeftCell="A16">
      <selection activeCell="B19" sqref="B19"/>
    </sheetView>
  </sheetViews>
  <sheetFormatPr defaultColWidth="9.140625" defaultRowHeight="15"/>
  <cols>
    <col min="1" max="1" width="6.7109375" style="0" customWidth="1"/>
    <col min="2" max="2" width="23.00390625" style="0" customWidth="1"/>
    <col min="3" max="3" width="13.28125" style="0" customWidth="1"/>
    <col min="4" max="4" width="9.7109375" style="0" customWidth="1"/>
    <col min="5" max="5" width="7.421875" style="0" customWidth="1"/>
    <col min="6" max="6" width="12.7109375" style="0" customWidth="1"/>
    <col min="7" max="7" width="9.7109375" style="0" customWidth="1"/>
    <col min="8" max="8" width="5.00390625" style="0" customWidth="1"/>
    <col min="9" max="11" width="10.7109375" style="0" customWidth="1"/>
    <col min="12" max="12" width="10.28125" style="0" customWidth="1"/>
    <col min="13" max="13" width="14.421875" style="0" customWidth="1"/>
    <col min="14" max="14" width="12.7109375" style="0" customWidth="1"/>
    <col min="15" max="15" width="9.8515625" style="0" customWidth="1"/>
    <col min="16" max="16" width="9.7109375" style="0" customWidth="1"/>
    <col min="17" max="17" width="14.7109375" style="0" customWidth="1"/>
    <col min="18" max="18" width="8.140625" style="0" customWidth="1"/>
    <col min="19" max="19" width="9.421875" style="0" customWidth="1"/>
    <col min="20" max="20" width="11.8515625" style="0" customWidth="1"/>
    <col min="21" max="21" width="9.421875" style="0" customWidth="1"/>
    <col min="22" max="22" width="0" style="0" hidden="1" customWidth="1"/>
  </cols>
  <sheetData>
    <row r="1" spans="15:22" ht="23.25" customHeight="1">
      <c r="O1" s="103" t="s">
        <v>109</v>
      </c>
      <c r="P1" s="103"/>
      <c r="Q1" s="103"/>
      <c r="R1" s="103"/>
      <c r="S1" s="103"/>
      <c r="T1" s="103"/>
      <c r="U1" s="103"/>
      <c r="V1" s="14"/>
    </row>
    <row r="2" spans="15:22" ht="59.25" customHeight="1">
      <c r="O2" s="103" t="s">
        <v>110</v>
      </c>
      <c r="P2" s="103"/>
      <c r="Q2" s="103"/>
      <c r="R2" s="103"/>
      <c r="S2" s="103"/>
      <c r="T2" s="103"/>
      <c r="U2" s="103"/>
      <c r="V2" s="14"/>
    </row>
    <row r="3" spans="16:22" ht="18.75" customHeight="1">
      <c r="P3" s="107"/>
      <c r="Q3" s="107"/>
      <c r="R3" s="107"/>
      <c r="S3" s="107"/>
      <c r="T3" s="107"/>
      <c r="U3" s="107"/>
      <c r="V3" s="14"/>
    </row>
    <row r="4" spans="1:21" ht="45.75" customHeight="1">
      <c r="A4" s="108" t="s">
        <v>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7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115"/>
      <c r="AA5" s="115"/>
    </row>
    <row r="6" spans="1:27" ht="39" customHeight="1">
      <c r="A6" s="109" t="s">
        <v>87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Z6" s="115"/>
      <c r="AA6" s="115"/>
    </row>
    <row r="7" spans="1:27" ht="14.2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11"/>
      <c r="N7" s="111"/>
      <c r="O7" s="111"/>
      <c r="P7" s="17"/>
      <c r="Q7" s="17"/>
      <c r="R7" s="17"/>
      <c r="S7" s="17"/>
      <c r="T7" s="17"/>
      <c r="U7" s="17"/>
      <c r="V7" s="17"/>
      <c r="Z7" s="16"/>
      <c r="AA7" s="16"/>
    </row>
    <row r="8" spans="1:27" ht="26.25" customHeight="1">
      <c r="A8" s="113" t="s">
        <v>0</v>
      </c>
      <c r="B8" s="113" t="s">
        <v>1</v>
      </c>
      <c r="C8" s="112" t="s">
        <v>51</v>
      </c>
      <c r="D8" s="113" t="s">
        <v>2</v>
      </c>
      <c r="E8" s="105"/>
      <c r="F8" s="104" t="s">
        <v>5</v>
      </c>
      <c r="G8" s="104" t="s">
        <v>6</v>
      </c>
      <c r="H8" s="104" t="s">
        <v>7</v>
      </c>
      <c r="I8" s="104" t="s">
        <v>8</v>
      </c>
      <c r="J8" s="113" t="s">
        <v>10</v>
      </c>
      <c r="K8" s="105"/>
      <c r="L8" s="104" t="s">
        <v>13</v>
      </c>
      <c r="M8" s="113" t="s">
        <v>15</v>
      </c>
      <c r="N8" s="105"/>
      <c r="O8" s="105"/>
      <c r="P8" s="105"/>
      <c r="Q8" s="105"/>
      <c r="R8" s="105"/>
      <c r="S8" s="104" t="s">
        <v>21</v>
      </c>
      <c r="T8" s="104" t="s">
        <v>23</v>
      </c>
      <c r="U8" s="104" t="s">
        <v>24</v>
      </c>
      <c r="V8" s="1" t="s">
        <v>25</v>
      </c>
      <c r="Z8" s="115"/>
      <c r="AA8" s="115"/>
    </row>
    <row r="9" spans="1:27" ht="15" customHeight="1">
      <c r="A9" s="105"/>
      <c r="B9" s="105"/>
      <c r="C9" s="112"/>
      <c r="D9" s="104" t="s">
        <v>3</v>
      </c>
      <c r="E9" s="104" t="s">
        <v>4</v>
      </c>
      <c r="F9" s="105"/>
      <c r="G9" s="105"/>
      <c r="H9" s="105"/>
      <c r="I9" s="105"/>
      <c r="J9" s="104" t="s">
        <v>11</v>
      </c>
      <c r="K9" s="104" t="s">
        <v>12</v>
      </c>
      <c r="L9" s="105"/>
      <c r="M9" s="104" t="s">
        <v>11</v>
      </c>
      <c r="N9" s="113" t="s">
        <v>17</v>
      </c>
      <c r="O9" s="105"/>
      <c r="P9" s="105"/>
      <c r="Q9" s="105"/>
      <c r="R9" s="105"/>
      <c r="S9" s="105"/>
      <c r="T9" s="105"/>
      <c r="U9" s="105"/>
      <c r="Z9" s="115"/>
      <c r="AA9" s="115"/>
    </row>
    <row r="10" spans="1:27" ht="130.5" customHeight="1">
      <c r="A10" s="105"/>
      <c r="B10" s="105"/>
      <c r="C10" s="112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4" t="s">
        <v>58</v>
      </c>
      <c r="O10" s="4" t="s">
        <v>18</v>
      </c>
      <c r="P10" s="4" t="s">
        <v>19</v>
      </c>
      <c r="Q10" s="4" t="s">
        <v>20</v>
      </c>
      <c r="R10" s="4" t="s">
        <v>52</v>
      </c>
      <c r="S10" s="105"/>
      <c r="T10" s="105"/>
      <c r="U10" s="105"/>
      <c r="Z10" s="115"/>
      <c r="AA10" s="115"/>
    </row>
    <row r="11" spans="1:27" ht="18.75" customHeight="1">
      <c r="A11" s="106"/>
      <c r="B11" s="106"/>
      <c r="C11" s="112"/>
      <c r="D11" s="106"/>
      <c r="E11" s="106"/>
      <c r="F11" s="106"/>
      <c r="G11" s="106"/>
      <c r="H11" s="106"/>
      <c r="I11" s="2" t="s">
        <v>9</v>
      </c>
      <c r="J11" s="2" t="s">
        <v>9</v>
      </c>
      <c r="K11" s="2" t="s">
        <v>9</v>
      </c>
      <c r="L11" s="2" t="s">
        <v>14</v>
      </c>
      <c r="M11" s="2" t="s">
        <v>16</v>
      </c>
      <c r="N11" s="2" t="s">
        <v>16</v>
      </c>
      <c r="O11" s="2" t="s">
        <v>16</v>
      </c>
      <c r="P11" s="2" t="s">
        <v>16</v>
      </c>
      <c r="Q11" s="2" t="s">
        <v>16</v>
      </c>
      <c r="R11" s="2" t="s">
        <v>16</v>
      </c>
      <c r="S11" s="2" t="s">
        <v>22</v>
      </c>
      <c r="T11" s="2" t="s">
        <v>22</v>
      </c>
      <c r="U11" s="106"/>
      <c r="Z11" s="115"/>
      <c r="AA11" s="115"/>
    </row>
    <row r="12" spans="1:27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Z12" s="114"/>
      <c r="AA12" s="114"/>
    </row>
    <row r="13" spans="1:27" s="32" customFormat="1" ht="15">
      <c r="A13" s="43"/>
      <c r="B13" s="44" t="s">
        <v>83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Z13" s="26"/>
      <c r="AA13" s="26"/>
    </row>
    <row r="14" spans="1:21" s="29" customFormat="1" ht="30.75" customHeight="1">
      <c r="A14" s="116" t="s">
        <v>74</v>
      </c>
      <c r="B14" s="117"/>
      <c r="C14" s="118"/>
      <c r="D14" s="47" t="s">
        <v>26</v>
      </c>
      <c r="E14" s="47" t="s">
        <v>26</v>
      </c>
      <c r="F14" s="47" t="s">
        <v>26</v>
      </c>
      <c r="G14" s="48" t="s">
        <v>26</v>
      </c>
      <c r="H14" s="48" t="s">
        <v>26</v>
      </c>
      <c r="I14" s="49">
        <f aca="true" t="shared" si="0" ref="I14:R14">SUM(I15:I19)</f>
        <v>2245.98</v>
      </c>
      <c r="J14" s="49">
        <f t="shared" si="0"/>
        <v>1696.52</v>
      </c>
      <c r="K14" s="49">
        <f t="shared" si="0"/>
        <v>1696.52</v>
      </c>
      <c r="L14" s="61">
        <f t="shared" si="0"/>
        <v>115</v>
      </c>
      <c r="M14" s="49">
        <f t="shared" si="0"/>
        <v>2045837.3355999999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2045837.3355999999</v>
      </c>
      <c r="R14" s="49">
        <f t="shared" si="0"/>
        <v>0</v>
      </c>
      <c r="S14" s="50" t="s">
        <v>76</v>
      </c>
      <c r="T14" s="50" t="s">
        <v>76</v>
      </c>
      <c r="U14" s="47" t="s">
        <v>26</v>
      </c>
    </row>
    <row r="15" spans="1:21" ht="45">
      <c r="A15" s="52">
        <v>1</v>
      </c>
      <c r="B15" s="51" t="s">
        <v>66</v>
      </c>
      <c r="C15" s="27" t="s">
        <v>60</v>
      </c>
      <c r="D15" s="53">
        <v>1962</v>
      </c>
      <c r="E15" s="54" t="s">
        <v>26</v>
      </c>
      <c r="F15" s="55" t="s">
        <v>61</v>
      </c>
      <c r="G15" s="54">
        <v>2</v>
      </c>
      <c r="H15" s="54">
        <v>1</v>
      </c>
      <c r="I15" s="62">
        <v>282.6</v>
      </c>
      <c r="J15" s="62">
        <v>254.34</v>
      </c>
      <c r="K15" s="62">
        <v>254.34</v>
      </c>
      <c r="L15" s="63">
        <v>22</v>
      </c>
      <c r="M15" s="64">
        <f>Q15</f>
        <v>291809.8656</v>
      </c>
      <c r="N15" s="65">
        <v>0</v>
      </c>
      <c r="O15" s="65">
        <v>0</v>
      </c>
      <c r="P15" s="65">
        <v>0</v>
      </c>
      <c r="Q15" s="62">
        <f>383758.3656-91948.5</f>
        <v>291809.8656</v>
      </c>
      <c r="R15" s="66">
        <v>0</v>
      </c>
      <c r="S15" s="57">
        <f>M15/J15</f>
        <v>1147.3219532908706</v>
      </c>
      <c r="T15" s="58">
        <v>1508.8400000000001</v>
      </c>
      <c r="U15" s="59" t="s">
        <v>85</v>
      </c>
    </row>
    <row r="16" spans="1:21" ht="45">
      <c r="A16" s="52">
        <v>2</v>
      </c>
      <c r="B16" s="51" t="s">
        <v>68</v>
      </c>
      <c r="C16" s="27" t="s">
        <v>60</v>
      </c>
      <c r="D16" s="53">
        <v>1964</v>
      </c>
      <c r="E16" s="54" t="s">
        <v>26</v>
      </c>
      <c r="F16" s="55" t="s">
        <v>61</v>
      </c>
      <c r="G16" s="54">
        <v>2</v>
      </c>
      <c r="H16" s="54">
        <v>2</v>
      </c>
      <c r="I16" s="62">
        <v>278.5</v>
      </c>
      <c r="J16" s="62">
        <v>184.4</v>
      </c>
      <c r="K16" s="62">
        <v>184.4</v>
      </c>
      <c r="L16" s="63">
        <v>24</v>
      </c>
      <c r="M16" s="64">
        <v>263692</v>
      </c>
      <c r="N16" s="65">
        <v>0</v>
      </c>
      <c r="O16" s="65">
        <v>0</v>
      </c>
      <c r="P16" s="65">
        <v>0</v>
      </c>
      <c r="Q16" s="62">
        <v>263692</v>
      </c>
      <c r="R16" s="66">
        <v>0</v>
      </c>
      <c r="S16" s="57">
        <f>M16/J16</f>
        <v>1430</v>
      </c>
      <c r="T16" s="58">
        <v>1430</v>
      </c>
      <c r="U16" s="59" t="s">
        <v>85</v>
      </c>
    </row>
    <row r="17" spans="1:21" ht="45">
      <c r="A17" s="52">
        <v>3</v>
      </c>
      <c r="B17" s="51" t="s">
        <v>107</v>
      </c>
      <c r="C17" s="27" t="s">
        <v>60</v>
      </c>
      <c r="D17" s="96">
        <v>1978</v>
      </c>
      <c r="E17" s="96" t="s">
        <v>26</v>
      </c>
      <c r="F17" s="97" t="s">
        <v>108</v>
      </c>
      <c r="G17" s="96">
        <v>2</v>
      </c>
      <c r="H17" s="96">
        <v>2</v>
      </c>
      <c r="I17" s="98">
        <v>576</v>
      </c>
      <c r="J17" s="98">
        <v>369.5</v>
      </c>
      <c r="K17" s="98">
        <v>369.5</v>
      </c>
      <c r="L17" s="99">
        <v>24</v>
      </c>
      <c r="M17" s="64">
        <v>364327</v>
      </c>
      <c r="N17" s="65">
        <v>0</v>
      </c>
      <c r="O17" s="65">
        <v>0</v>
      </c>
      <c r="P17" s="65">
        <v>0</v>
      </c>
      <c r="Q17" s="62">
        <f>M17</f>
        <v>364327</v>
      </c>
      <c r="R17" s="66">
        <v>0</v>
      </c>
      <c r="S17" s="57">
        <f>M17/J17</f>
        <v>986</v>
      </c>
      <c r="T17" s="58">
        <f>T18</f>
        <v>1180.3527416098</v>
      </c>
      <c r="U17" s="59" t="s">
        <v>85</v>
      </c>
    </row>
    <row r="18" spans="1:21" ht="45">
      <c r="A18" s="52">
        <v>4</v>
      </c>
      <c r="B18" s="51" t="s">
        <v>72</v>
      </c>
      <c r="C18" s="69" t="s">
        <v>60</v>
      </c>
      <c r="D18" s="53">
        <v>1979</v>
      </c>
      <c r="E18" s="54" t="s">
        <v>26</v>
      </c>
      <c r="F18" s="55" t="s">
        <v>61</v>
      </c>
      <c r="G18" s="54">
        <v>2</v>
      </c>
      <c r="H18" s="54">
        <v>2</v>
      </c>
      <c r="I18" s="74">
        <v>574.48</v>
      </c>
      <c r="J18" s="74">
        <v>574.48</v>
      </c>
      <c r="K18" s="74">
        <v>574.48</v>
      </c>
      <c r="L18" s="75">
        <v>29</v>
      </c>
      <c r="M18" s="76">
        <v>507415.32</v>
      </c>
      <c r="N18" s="77">
        <v>0</v>
      </c>
      <c r="O18" s="77">
        <v>0</v>
      </c>
      <c r="P18" s="77">
        <v>0</v>
      </c>
      <c r="Q18" s="74">
        <v>507415.32</v>
      </c>
      <c r="R18" s="78">
        <v>0</v>
      </c>
      <c r="S18" s="57">
        <f>M18/J18</f>
        <v>883.2602005291742</v>
      </c>
      <c r="T18" s="60">
        <v>1180.3527416098</v>
      </c>
      <c r="U18" s="59" t="s">
        <v>85</v>
      </c>
    </row>
    <row r="19" spans="1:21" ht="45">
      <c r="A19" s="52">
        <v>5</v>
      </c>
      <c r="B19" s="51" t="s">
        <v>75</v>
      </c>
      <c r="C19" s="27" t="s">
        <v>60</v>
      </c>
      <c r="D19" s="53">
        <v>1965</v>
      </c>
      <c r="E19" s="54" t="s">
        <v>76</v>
      </c>
      <c r="F19" s="55" t="s">
        <v>61</v>
      </c>
      <c r="G19" s="54">
        <v>2</v>
      </c>
      <c r="H19" s="54">
        <v>3</v>
      </c>
      <c r="I19" s="62">
        <v>534.4</v>
      </c>
      <c r="J19" s="62">
        <v>313.8</v>
      </c>
      <c r="K19" s="62">
        <v>313.8</v>
      </c>
      <c r="L19" s="63">
        <v>16</v>
      </c>
      <c r="M19" s="64">
        <f>'Таблица 3.1'!C14</f>
        <v>618593.15</v>
      </c>
      <c r="N19" s="65">
        <v>0</v>
      </c>
      <c r="O19" s="65">
        <v>0</v>
      </c>
      <c r="P19" s="65">
        <v>0</v>
      </c>
      <c r="Q19" s="62">
        <f>M19</f>
        <v>618593.15</v>
      </c>
      <c r="R19" s="66">
        <v>0</v>
      </c>
      <c r="S19" s="57">
        <f>M19/J19</f>
        <v>1971.2974824729126</v>
      </c>
      <c r="T19" s="60">
        <f>M19/J19</f>
        <v>1971.2974824729126</v>
      </c>
      <c r="U19" s="59" t="s">
        <v>85</v>
      </c>
    </row>
    <row r="20" spans="1:27" s="32" customFormat="1" ht="15">
      <c r="A20" s="43"/>
      <c r="B20" s="44" t="s">
        <v>84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5"/>
      <c r="N20" s="45"/>
      <c r="O20" s="45"/>
      <c r="P20" s="45"/>
      <c r="Q20" s="45"/>
      <c r="R20" s="45"/>
      <c r="S20" s="45"/>
      <c r="T20" s="45"/>
      <c r="U20" s="45"/>
      <c r="Z20" s="26"/>
      <c r="AA20" s="26"/>
    </row>
    <row r="21" spans="1:21" s="29" customFormat="1" ht="29.25" customHeight="1">
      <c r="A21" s="116" t="s">
        <v>74</v>
      </c>
      <c r="B21" s="117"/>
      <c r="C21" s="118"/>
      <c r="D21" s="47" t="s">
        <v>26</v>
      </c>
      <c r="E21" s="47" t="s">
        <v>26</v>
      </c>
      <c r="F21" s="47" t="s">
        <v>26</v>
      </c>
      <c r="G21" s="48" t="s">
        <v>26</v>
      </c>
      <c r="H21" s="48" t="s">
        <v>26</v>
      </c>
      <c r="I21" s="72">
        <f aca="true" t="shared" si="1" ref="I21:R21">SUM(I22:I32)</f>
        <v>5928.040000000001</v>
      </c>
      <c r="J21" s="72">
        <f t="shared" si="1"/>
        <v>4899.880000000001</v>
      </c>
      <c r="K21" s="72">
        <f t="shared" si="1"/>
        <v>4899.880000000001</v>
      </c>
      <c r="L21" s="73">
        <f t="shared" si="1"/>
        <v>347</v>
      </c>
      <c r="M21" s="72">
        <f t="shared" si="1"/>
        <v>6378893.967000001</v>
      </c>
      <c r="N21" s="72">
        <f t="shared" si="1"/>
        <v>0</v>
      </c>
      <c r="O21" s="72">
        <f t="shared" si="1"/>
        <v>0</v>
      </c>
      <c r="P21" s="72">
        <f t="shared" si="1"/>
        <v>0</v>
      </c>
      <c r="Q21" s="72">
        <f t="shared" si="1"/>
        <v>6378893.967000001</v>
      </c>
      <c r="R21" s="72">
        <f t="shared" si="1"/>
        <v>0</v>
      </c>
      <c r="S21" s="50" t="s">
        <v>76</v>
      </c>
      <c r="T21" s="50" t="s">
        <v>76</v>
      </c>
      <c r="U21" s="47" t="s">
        <v>26</v>
      </c>
    </row>
    <row r="22" spans="1:21" ht="45">
      <c r="A22" s="52">
        <v>1</v>
      </c>
      <c r="B22" s="51" t="s">
        <v>59</v>
      </c>
      <c r="C22" s="67" t="s">
        <v>60</v>
      </c>
      <c r="D22" s="53">
        <v>1963</v>
      </c>
      <c r="E22" s="68" t="s">
        <v>26</v>
      </c>
      <c r="F22" s="55" t="s">
        <v>61</v>
      </c>
      <c r="G22" s="54">
        <v>2</v>
      </c>
      <c r="H22" s="54">
        <v>2</v>
      </c>
      <c r="I22" s="74">
        <v>323.1</v>
      </c>
      <c r="J22" s="74">
        <v>281.6</v>
      </c>
      <c r="K22" s="74">
        <v>281.6</v>
      </c>
      <c r="L22" s="75">
        <v>30</v>
      </c>
      <c r="M22" s="76">
        <v>371050.24</v>
      </c>
      <c r="N22" s="77">
        <v>0</v>
      </c>
      <c r="O22" s="77">
        <v>0</v>
      </c>
      <c r="P22" s="77">
        <v>0</v>
      </c>
      <c r="Q22" s="74">
        <v>371050.24</v>
      </c>
      <c r="R22" s="78">
        <v>0</v>
      </c>
      <c r="S22" s="57">
        <f>M22/J22</f>
        <v>1317.6499999999999</v>
      </c>
      <c r="T22" s="58">
        <v>1317.6499999999999</v>
      </c>
      <c r="U22" s="59" t="s">
        <v>86</v>
      </c>
    </row>
    <row r="23" spans="1:21" ht="45">
      <c r="A23" s="52">
        <v>2</v>
      </c>
      <c r="B23" s="51" t="s">
        <v>62</v>
      </c>
      <c r="C23" s="69" t="s">
        <v>60</v>
      </c>
      <c r="D23" s="53">
        <v>1963</v>
      </c>
      <c r="E23" s="54" t="s">
        <v>26</v>
      </c>
      <c r="F23" s="55" t="s">
        <v>61</v>
      </c>
      <c r="G23" s="54">
        <v>2</v>
      </c>
      <c r="H23" s="54">
        <v>2</v>
      </c>
      <c r="I23" s="74">
        <v>278.9</v>
      </c>
      <c r="J23" s="74">
        <v>199.5</v>
      </c>
      <c r="K23" s="74">
        <v>199.5</v>
      </c>
      <c r="L23" s="75">
        <v>38</v>
      </c>
      <c r="M23" s="76">
        <v>345693.60000000003</v>
      </c>
      <c r="N23" s="77">
        <v>0</v>
      </c>
      <c r="O23" s="77">
        <v>0</v>
      </c>
      <c r="P23" s="77">
        <v>0</v>
      </c>
      <c r="Q23" s="74">
        <v>345693.60000000003</v>
      </c>
      <c r="R23" s="78">
        <v>0</v>
      </c>
      <c r="S23" s="57">
        <f aca="true" t="shared" si="2" ref="S23:S32">M23/J23</f>
        <v>1732.8000000000002</v>
      </c>
      <c r="T23" s="58">
        <v>1732.8000000000002</v>
      </c>
      <c r="U23" s="59" t="s">
        <v>86</v>
      </c>
    </row>
    <row r="24" spans="1:21" ht="45">
      <c r="A24" s="52">
        <v>3</v>
      </c>
      <c r="B24" s="51" t="s">
        <v>63</v>
      </c>
      <c r="C24" s="69" t="s">
        <v>60</v>
      </c>
      <c r="D24" s="53">
        <v>1964</v>
      </c>
      <c r="E24" s="54" t="s">
        <v>26</v>
      </c>
      <c r="F24" s="55" t="s">
        <v>61</v>
      </c>
      <c r="G24" s="54">
        <v>2</v>
      </c>
      <c r="H24" s="54">
        <v>2</v>
      </c>
      <c r="I24" s="74">
        <v>268</v>
      </c>
      <c r="J24" s="74">
        <v>199.5</v>
      </c>
      <c r="K24" s="74">
        <v>199.5</v>
      </c>
      <c r="L24" s="75">
        <v>22</v>
      </c>
      <c r="M24" s="76">
        <v>345693.60000000003</v>
      </c>
      <c r="N24" s="77">
        <v>0</v>
      </c>
      <c r="O24" s="77">
        <v>0</v>
      </c>
      <c r="P24" s="77">
        <v>0</v>
      </c>
      <c r="Q24" s="74">
        <v>345693.60000000003</v>
      </c>
      <c r="R24" s="78">
        <v>0</v>
      </c>
      <c r="S24" s="57">
        <f t="shared" si="2"/>
        <v>1732.8000000000002</v>
      </c>
      <c r="T24" s="58">
        <v>1732.8000000000002</v>
      </c>
      <c r="U24" s="59" t="s">
        <v>86</v>
      </c>
    </row>
    <row r="25" spans="1:21" ht="45">
      <c r="A25" s="52">
        <v>4</v>
      </c>
      <c r="B25" s="70" t="s">
        <v>64</v>
      </c>
      <c r="C25" s="69" t="s">
        <v>60</v>
      </c>
      <c r="D25" s="53">
        <v>1972</v>
      </c>
      <c r="E25" s="54" t="s">
        <v>26</v>
      </c>
      <c r="F25" s="55" t="s">
        <v>61</v>
      </c>
      <c r="G25" s="54">
        <v>2</v>
      </c>
      <c r="H25" s="54">
        <v>2</v>
      </c>
      <c r="I25" s="74">
        <v>816.56</v>
      </c>
      <c r="J25" s="74">
        <v>734.9</v>
      </c>
      <c r="K25" s="74">
        <v>734.9</v>
      </c>
      <c r="L25" s="75">
        <v>31</v>
      </c>
      <c r="M25" s="76">
        <v>1050907</v>
      </c>
      <c r="N25" s="77">
        <v>0</v>
      </c>
      <c r="O25" s="77">
        <v>0</v>
      </c>
      <c r="P25" s="77">
        <v>0</v>
      </c>
      <c r="Q25" s="74">
        <v>1050907</v>
      </c>
      <c r="R25" s="78">
        <v>0</v>
      </c>
      <c r="S25" s="57">
        <f t="shared" si="2"/>
        <v>1430</v>
      </c>
      <c r="T25" s="58">
        <v>1430</v>
      </c>
      <c r="U25" s="59" t="s">
        <v>86</v>
      </c>
    </row>
    <row r="26" spans="1:21" ht="45">
      <c r="A26" s="52">
        <v>5</v>
      </c>
      <c r="B26" s="51" t="s">
        <v>65</v>
      </c>
      <c r="C26" s="69" t="s">
        <v>60</v>
      </c>
      <c r="D26" s="53">
        <v>1967</v>
      </c>
      <c r="E26" s="54" t="s">
        <v>26</v>
      </c>
      <c r="F26" s="55" t="s">
        <v>61</v>
      </c>
      <c r="G26" s="54">
        <v>2</v>
      </c>
      <c r="H26" s="54">
        <v>2</v>
      </c>
      <c r="I26" s="74">
        <v>602.7</v>
      </c>
      <c r="J26" s="74">
        <v>472.5</v>
      </c>
      <c r="K26" s="74">
        <v>472.5</v>
      </c>
      <c r="L26" s="75">
        <v>31</v>
      </c>
      <c r="M26" s="76">
        <v>119400.75</v>
      </c>
      <c r="N26" s="77">
        <v>0</v>
      </c>
      <c r="O26" s="77">
        <v>0</v>
      </c>
      <c r="P26" s="77">
        <v>0</v>
      </c>
      <c r="Q26" s="74">
        <v>119400.75</v>
      </c>
      <c r="R26" s="78">
        <v>0</v>
      </c>
      <c r="S26" s="57">
        <f t="shared" si="2"/>
        <v>252.7</v>
      </c>
      <c r="T26" s="58">
        <v>252.7</v>
      </c>
      <c r="U26" s="59" t="s">
        <v>86</v>
      </c>
    </row>
    <row r="27" spans="1:21" ht="45">
      <c r="A27" s="52">
        <v>6</v>
      </c>
      <c r="B27" s="51" t="s">
        <v>67</v>
      </c>
      <c r="C27" s="69" t="s">
        <v>60</v>
      </c>
      <c r="D27" s="53">
        <v>1965</v>
      </c>
      <c r="E27" s="54" t="s">
        <v>26</v>
      </c>
      <c r="F27" s="55" t="s">
        <v>61</v>
      </c>
      <c r="G27" s="54">
        <v>2</v>
      </c>
      <c r="H27" s="54">
        <v>2</v>
      </c>
      <c r="I27" s="74">
        <v>288.4</v>
      </c>
      <c r="J27" s="74">
        <v>206.8</v>
      </c>
      <c r="K27" s="74">
        <v>206.8</v>
      </c>
      <c r="L27" s="75">
        <v>28</v>
      </c>
      <c r="M27" s="76">
        <v>272490.02</v>
      </c>
      <c r="N27" s="77">
        <v>0</v>
      </c>
      <c r="O27" s="77">
        <v>0</v>
      </c>
      <c r="P27" s="77">
        <v>0</v>
      </c>
      <c r="Q27" s="74">
        <v>272490.02</v>
      </c>
      <c r="R27" s="78">
        <v>0</v>
      </c>
      <c r="S27" s="57">
        <f t="shared" si="2"/>
        <v>1317.65</v>
      </c>
      <c r="T27" s="58">
        <v>1317.65</v>
      </c>
      <c r="U27" s="59" t="s">
        <v>86</v>
      </c>
    </row>
    <row r="28" spans="1:21" ht="45">
      <c r="A28" s="52">
        <v>7</v>
      </c>
      <c r="B28" s="51" t="s">
        <v>69</v>
      </c>
      <c r="C28" s="69" t="s">
        <v>60</v>
      </c>
      <c r="D28" s="53">
        <v>1974</v>
      </c>
      <c r="E28" s="54" t="s">
        <v>26</v>
      </c>
      <c r="F28" s="55" t="s">
        <v>61</v>
      </c>
      <c r="G28" s="54">
        <v>2</v>
      </c>
      <c r="H28" s="54">
        <v>2</v>
      </c>
      <c r="I28" s="74">
        <v>711.5</v>
      </c>
      <c r="J28" s="74">
        <v>484.3</v>
      </c>
      <c r="K28" s="74">
        <v>484.3</v>
      </c>
      <c r="L28" s="75">
        <v>28</v>
      </c>
      <c r="M28" s="76">
        <v>692549</v>
      </c>
      <c r="N28" s="77">
        <v>0</v>
      </c>
      <c r="O28" s="77">
        <v>0</v>
      </c>
      <c r="P28" s="77">
        <v>0</v>
      </c>
      <c r="Q28" s="74">
        <v>692549</v>
      </c>
      <c r="R28" s="78">
        <v>0</v>
      </c>
      <c r="S28" s="57">
        <f t="shared" si="2"/>
        <v>1430</v>
      </c>
      <c r="T28" s="58">
        <v>1430</v>
      </c>
      <c r="U28" s="59" t="s">
        <v>86</v>
      </c>
    </row>
    <row r="29" spans="1:21" ht="45">
      <c r="A29" s="52">
        <v>8</v>
      </c>
      <c r="B29" s="51" t="s">
        <v>70</v>
      </c>
      <c r="C29" s="69" t="s">
        <v>60</v>
      </c>
      <c r="D29" s="53">
        <v>1932</v>
      </c>
      <c r="E29" s="54" t="s">
        <v>26</v>
      </c>
      <c r="F29" s="55" t="s">
        <v>61</v>
      </c>
      <c r="G29" s="54">
        <v>2</v>
      </c>
      <c r="H29" s="54">
        <v>3</v>
      </c>
      <c r="I29" s="74">
        <v>836.2</v>
      </c>
      <c r="J29" s="74">
        <v>779.5</v>
      </c>
      <c r="K29" s="74">
        <v>779.5</v>
      </c>
      <c r="L29" s="75">
        <v>30</v>
      </c>
      <c r="M29" s="76">
        <v>961482.0700000001</v>
      </c>
      <c r="N29" s="77">
        <v>0</v>
      </c>
      <c r="O29" s="77">
        <v>0</v>
      </c>
      <c r="P29" s="77">
        <v>0</v>
      </c>
      <c r="Q29" s="74">
        <v>961482.0700000001</v>
      </c>
      <c r="R29" s="78">
        <v>0</v>
      </c>
      <c r="S29" s="57">
        <f t="shared" si="2"/>
        <v>1233.46</v>
      </c>
      <c r="T29" s="60">
        <v>1233.46</v>
      </c>
      <c r="U29" s="59" t="s">
        <v>86</v>
      </c>
    </row>
    <row r="30" spans="1:21" ht="45">
      <c r="A30" s="52">
        <v>9</v>
      </c>
      <c r="B30" s="51" t="s">
        <v>71</v>
      </c>
      <c r="C30" s="69" t="s">
        <v>60</v>
      </c>
      <c r="D30" s="53">
        <v>1976</v>
      </c>
      <c r="E30" s="54" t="s">
        <v>26</v>
      </c>
      <c r="F30" s="55" t="s">
        <v>61</v>
      </c>
      <c r="G30" s="54">
        <v>2</v>
      </c>
      <c r="H30" s="54">
        <v>2</v>
      </c>
      <c r="I30" s="74">
        <v>691.6</v>
      </c>
      <c r="J30" s="74">
        <v>476.2</v>
      </c>
      <c r="K30" s="74">
        <v>476.2</v>
      </c>
      <c r="L30" s="75">
        <v>48</v>
      </c>
      <c r="M30" s="76">
        <v>801301.74</v>
      </c>
      <c r="N30" s="77">
        <v>0</v>
      </c>
      <c r="O30" s="77">
        <v>0</v>
      </c>
      <c r="P30" s="77">
        <v>0</v>
      </c>
      <c r="Q30" s="74">
        <v>801301.74</v>
      </c>
      <c r="R30" s="78">
        <v>0</v>
      </c>
      <c r="S30" s="57">
        <f t="shared" si="2"/>
        <v>1682.7</v>
      </c>
      <c r="T30" s="60">
        <v>1682.7</v>
      </c>
      <c r="U30" s="59" t="s">
        <v>86</v>
      </c>
    </row>
    <row r="31" spans="1:21" ht="45">
      <c r="A31" s="52">
        <v>10</v>
      </c>
      <c r="B31" s="51" t="s">
        <v>72</v>
      </c>
      <c r="C31" s="69" t="s">
        <v>60</v>
      </c>
      <c r="D31" s="53">
        <v>1979</v>
      </c>
      <c r="E31" s="54" t="s">
        <v>26</v>
      </c>
      <c r="F31" s="55" t="s">
        <v>61</v>
      </c>
      <c r="G31" s="54">
        <v>2</v>
      </c>
      <c r="H31" s="54">
        <v>2</v>
      </c>
      <c r="I31" s="74">
        <v>574.48</v>
      </c>
      <c r="J31" s="74">
        <v>574.48</v>
      </c>
      <c r="K31" s="74">
        <v>574.48</v>
      </c>
      <c r="L31" s="75">
        <v>29</v>
      </c>
      <c r="M31" s="76">
        <v>678089.0430000001</v>
      </c>
      <c r="N31" s="77">
        <v>0</v>
      </c>
      <c r="O31" s="77">
        <v>0</v>
      </c>
      <c r="P31" s="77">
        <v>0</v>
      </c>
      <c r="Q31" s="74">
        <v>678089.0430000001</v>
      </c>
      <c r="R31" s="78">
        <v>0</v>
      </c>
      <c r="S31" s="57">
        <f t="shared" si="2"/>
        <v>1180.3527416098036</v>
      </c>
      <c r="T31" s="60">
        <v>1180.3527416098</v>
      </c>
      <c r="U31" s="59" t="s">
        <v>86</v>
      </c>
    </row>
    <row r="32" spans="1:21" ht="45">
      <c r="A32" s="52">
        <v>12</v>
      </c>
      <c r="B32" s="71" t="s">
        <v>73</v>
      </c>
      <c r="C32" s="69" t="s">
        <v>60</v>
      </c>
      <c r="D32" s="53">
        <v>1963</v>
      </c>
      <c r="E32" s="54" t="s">
        <v>26</v>
      </c>
      <c r="F32" s="55" t="s">
        <v>88</v>
      </c>
      <c r="G32" s="54">
        <v>2</v>
      </c>
      <c r="H32" s="54">
        <v>3</v>
      </c>
      <c r="I32" s="74">
        <v>536.6</v>
      </c>
      <c r="J32" s="74">
        <v>490.6</v>
      </c>
      <c r="K32" s="74">
        <v>490.6</v>
      </c>
      <c r="L32" s="75">
        <v>32</v>
      </c>
      <c r="M32" s="76">
        <v>740236.9040000001</v>
      </c>
      <c r="N32" s="77">
        <v>0</v>
      </c>
      <c r="O32" s="77">
        <v>0</v>
      </c>
      <c r="P32" s="77">
        <v>0</v>
      </c>
      <c r="Q32" s="74">
        <v>740236.9040000001</v>
      </c>
      <c r="R32" s="78">
        <v>0</v>
      </c>
      <c r="S32" s="57">
        <f t="shared" si="2"/>
        <v>1508.8400000000001</v>
      </c>
      <c r="T32" s="56">
        <v>1508.8400000000001</v>
      </c>
      <c r="U32" s="59" t="s">
        <v>86</v>
      </c>
    </row>
  </sheetData>
  <sheetProtection/>
  <mergeCells count="35">
    <mergeCell ref="A8:A11"/>
    <mergeCell ref="J9:J10"/>
    <mergeCell ref="K9:K10"/>
    <mergeCell ref="A14:C14"/>
    <mergeCell ref="A21:C21"/>
    <mergeCell ref="E9:E11"/>
    <mergeCell ref="B8:B11"/>
    <mergeCell ref="D8:E8"/>
    <mergeCell ref="D9:D11"/>
    <mergeCell ref="H8:H11"/>
    <mergeCell ref="Z12:AA12"/>
    <mergeCell ref="Z5:AA5"/>
    <mergeCell ref="Z6:AA6"/>
    <mergeCell ref="Z8:AA8"/>
    <mergeCell ref="Z9:AA9"/>
    <mergeCell ref="Z10:AA10"/>
    <mergeCell ref="Z11:AA11"/>
    <mergeCell ref="I8:I10"/>
    <mergeCell ref="M8:R8"/>
    <mergeCell ref="J8:K8"/>
    <mergeCell ref="F8:F11"/>
    <mergeCell ref="L8:L10"/>
    <mergeCell ref="M9:M10"/>
    <mergeCell ref="G8:G11"/>
    <mergeCell ref="N9:R9"/>
    <mergeCell ref="O1:U1"/>
    <mergeCell ref="O2:U2"/>
    <mergeCell ref="S8:S10"/>
    <mergeCell ref="U8:U11"/>
    <mergeCell ref="P3:U3"/>
    <mergeCell ref="T8:T10"/>
    <mergeCell ref="A4:U4"/>
    <mergeCell ref="A6:V6"/>
    <mergeCell ref="M7:O7"/>
    <mergeCell ref="C8:C11"/>
  </mergeCells>
  <printOptions/>
  <pageMargins left="0.7086614173228347" right="0.7086614173228347" top="1.3385826771653544" bottom="0.7480314960629921" header="0.31496062992125984" footer="0.31496062992125984"/>
  <pageSetup firstPageNumber="367" useFirstPageNumber="1" horizontalDpi="600" verticalDpi="600" orientation="landscape" paperSize="9" scale="56" r:id="rId1"/>
  <headerFooter>
    <oddHeader>&amp;C&amp;"Times New Roman,обычный"&amp;14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75" zoomScaleNormal="75" zoomScaleSheetLayoutView="75" zoomScalePageLayoutView="75" workbookViewId="0" topLeftCell="A1">
      <selection activeCell="N12" sqref="N12"/>
    </sheetView>
  </sheetViews>
  <sheetFormatPr defaultColWidth="9.140625" defaultRowHeight="15"/>
  <cols>
    <col min="1" max="1" width="6.7109375" style="0" customWidth="1"/>
    <col min="2" max="2" width="31.7109375" style="0" customWidth="1"/>
    <col min="3" max="4" width="16.7109375" style="0" customWidth="1"/>
    <col min="5" max="6" width="12.00390625" style="0" customWidth="1"/>
    <col min="7" max="8" width="12.7109375" style="0" customWidth="1"/>
    <col min="9" max="9" width="11.57421875" style="0" customWidth="1"/>
    <col min="10" max="10" width="14.8515625" style="0" customWidth="1"/>
    <col min="11" max="11" width="16.28125" style="0" customWidth="1"/>
    <col min="12" max="12" width="17.421875" style="0" customWidth="1"/>
    <col min="13" max="14" width="19.7109375" style="0" customWidth="1"/>
    <col min="15" max="30" width="0" style="0" hidden="1" customWidth="1"/>
  </cols>
  <sheetData>
    <row r="1" spans="13:14" ht="24" customHeight="1">
      <c r="M1" s="124"/>
      <c r="N1" s="124"/>
    </row>
    <row r="3" spans="1:17" ht="41.25" customHeight="1">
      <c r="A3" s="109" t="s">
        <v>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15" customHeight="1">
      <c r="A4" s="19"/>
      <c r="B4" s="20"/>
      <c r="C4" s="20"/>
      <c r="D4" s="20"/>
      <c r="E4" s="21"/>
      <c r="F4" s="111" t="s">
        <v>49</v>
      </c>
      <c r="G4" s="111"/>
      <c r="H4" s="111"/>
      <c r="I4" s="21"/>
      <c r="J4" s="20"/>
      <c r="K4" s="121"/>
      <c r="L4" s="121"/>
      <c r="M4" s="121"/>
      <c r="N4" s="20"/>
      <c r="O4" s="20"/>
      <c r="P4" s="20"/>
      <c r="Q4" s="20"/>
    </row>
    <row r="6" spans="1:15" ht="78.75" customHeight="1">
      <c r="A6" s="126" t="s">
        <v>0</v>
      </c>
      <c r="B6" s="128" t="s">
        <v>27</v>
      </c>
      <c r="C6" s="131" t="s">
        <v>28</v>
      </c>
      <c r="D6" s="131" t="s">
        <v>29</v>
      </c>
      <c r="E6" s="119" t="s">
        <v>30</v>
      </c>
      <c r="F6" s="120"/>
      <c r="G6" s="120"/>
      <c r="H6" s="120"/>
      <c r="I6" s="120"/>
      <c r="J6" s="119" t="s">
        <v>15</v>
      </c>
      <c r="K6" s="120"/>
      <c r="L6" s="120"/>
      <c r="M6" s="120"/>
      <c r="N6" s="120"/>
      <c r="O6" s="7" t="s">
        <v>31</v>
      </c>
    </row>
    <row r="7" spans="1:14" ht="47.25" customHeight="1">
      <c r="A7" s="127"/>
      <c r="B7" s="129"/>
      <c r="C7" s="132"/>
      <c r="D7" s="132"/>
      <c r="E7" s="8" t="s">
        <v>32</v>
      </c>
      <c r="F7" s="9" t="s">
        <v>33</v>
      </c>
      <c r="G7" s="8" t="s">
        <v>34</v>
      </c>
      <c r="H7" s="8" t="s">
        <v>35</v>
      </c>
      <c r="I7" s="8" t="s">
        <v>36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</row>
    <row r="8" spans="1:14" s="25" customFormat="1" ht="18" customHeight="1">
      <c r="A8" s="127"/>
      <c r="B8" s="130"/>
      <c r="C8" s="8" t="s">
        <v>37</v>
      </c>
      <c r="D8" s="8" t="s">
        <v>14</v>
      </c>
      <c r="E8" s="8" t="s">
        <v>38</v>
      </c>
      <c r="F8" s="8" t="s">
        <v>38</v>
      </c>
      <c r="G8" s="8" t="s">
        <v>38</v>
      </c>
      <c r="H8" s="8" t="s">
        <v>38</v>
      </c>
      <c r="I8" s="8" t="s">
        <v>38</v>
      </c>
      <c r="J8" s="8" t="s">
        <v>16</v>
      </c>
      <c r="K8" s="8" t="s">
        <v>16</v>
      </c>
      <c r="L8" s="8" t="s">
        <v>16</v>
      </c>
      <c r="M8" s="8" t="s">
        <v>16</v>
      </c>
      <c r="N8" s="8" t="s">
        <v>16</v>
      </c>
    </row>
    <row r="9" spans="1:14" ht="15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s="29" customFormat="1" ht="15.75">
      <c r="A10" s="30"/>
      <c r="B10" s="30" t="s">
        <v>83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32" customFormat="1" ht="34.5" customHeight="1">
      <c r="A11" s="122" t="s">
        <v>79</v>
      </c>
      <c r="B11" s="123"/>
      <c r="C11" s="101">
        <f>'Таблица 1'!I14</f>
        <v>2245.98</v>
      </c>
      <c r="D11" s="11">
        <f>'Таблица 1'!L14</f>
        <v>115</v>
      </c>
      <c r="E11" s="11">
        <v>0</v>
      </c>
      <c r="F11" s="11">
        <v>0</v>
      </c>
      <c r="G11" s="11">
        <v>0</v>
      </c>
      <c r="H11" s="11">
        <v>3</v>
      </c>
      <c r="I11" s="11">
        <f>E11+F11+G11+H11</f>
        <v>3</v>
      </c>
      <c r="J11" s="12">
        <v>0</v>
      </c>
      <c r="K11" s="12">
        <v>0</v>
      </c>
      <c r="L11" s="12">
        <v>0</v>
      </c>
      <c r="M11" s="12">
        <f>'Таблица 1'!M14</f>
        <v>2045837.3355999999</v>
      </c>
      <c r="N11" s="12">
        <f>J11+K11+L11+M11</f>
        <v>2045837.3355999999</v>
      </c>
    </row>
    <row r="12" spans="1:14" s="29" customFormat="1" ht="15.75">
      <c r="A12" s="30"/>
      <c r="B12" s="30" t="s">
        <v>84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32" customFormat="1" ht="34.5" customHeight="1">
      <c r="A13" s="122" t="s">
        <v>79</v>
      </c>
      <c r="B13" s="123"/>
      <c r="C13" s="31">
        <f>'Таблица 1'!I21</f>
        <v>5928.040000000001</v>
      </c>
      <c r="D13" s="11">
        <f>'Таблица 1'!L21</f>
        <v>347</v>
      </c>
      <c r="E13" s="11">
        <v>0</v>
      </c>
      <c r="F13" s="11">
        <v>0</v>
      </c>
      <c r="G13" s="11">
        <v>0</v>
      </c>
      <c r="H13" s="11">
        <v>12</v>
      </c>
      <c r="I13" s="11">
        <f>E13+F13+G13+H13</f>
        <v>12</v>
      </c>
      <c r="J13" s="12">
        <v>0</v>
      </c>
      <c r="K13" s="12">
        <v>0</v>
      </c>
      <c r="L13" s="12">
        <v>0</v>
      </c>
      <c r="M13" s="12">
        <f>'Таблица 1'!M21</f>
        <v>6378893.967000001</v>
      </c>
      <c r="N13" s="12">
        <f>J13+K13+L13+M13</f>
        <v>6378893.967000001</v>
      </c>
    </row>
    <row r="14" ht="15">
      <c r="I14" s="28"/>
    </row>
  </sheetData>
  <sheetProtection/>
  <mergeCells count="12">
    <mergeCell ref="D6:D7"/>
    <mergeCell ref="E6:I6"/>
    <mergeCell ref="J6:N6"/>
    <mergeCell ref="K4:M4"/>
    <mergeCell ref="A11:B11"/>
    <mergeCell ref="A13:B13"/>
    <mergeCell ref="F4:H4"/>
    <mergeCell ref="M1:N1"/>
    <mergeCell ref="A3:Q3"/>
    <mergeCell ref="A6:A8"/>
    <mergeCell ref="B6:B8"/>
    <mergeCell ref="C6:C7"/>
  </mergeCells>
  <printOptions/>
  <pageMargins left="0.7086614173228347" right="0.7086614173228347" top="1.3385826771653544" bottom="0.7480314960629921" header="0.31496062992125984" footer="0.31496062992125984"/>
  <pageSetup firstPageNumber="368" useFirstPageNumber="1" horizontalDpi="600" verticalDpi="600" orientation="landscape" paperSize="9" scale="56" r:id="rId1"/>
  <headerFooter scaleWithDoc="0">
    <oddHeader>&amp;C&amp;"Times New Roman,обычный"&amp;8
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30"/>
  <sheetViews>
    <sheetView view="pageBreakPreview" zoomScale="75" zoomScaleNormal="65" zoomScaleSheetLayoutView="75" zoomScalePageLayoutView="75" workbookViewId="0" topLeftCell="B1">
      <selection activeCell="H2" sqref="H2"/>
    </sheetView>
  </sheetViews>
  <sheetFormatPr defaultColWidth="9.140625" defaultRowHeight="15"/>
  <cols>
    <col min="1" max="1" width="6.8515625" style="0" customWidth="1"/>
    <col min="2" max="2" width="40.8515625" style="0" customWidth="1"/>
    <col min="3" max="3" width="14.28125" style="0" customWidth="1"/>
    <col min="4" max="4" width="14.00390625" style="0" customWidth="1"/>
    <col min="5" max="5" width="6.57421875" style="0" customWidth="1"/>
    <col min="6" max="6" width="9.00390625" style="0" customWidth="1"/>
    <col min="7" max="7" width="10.00390625" style="0" customWidth="1"/>
    <col min="8" max="8" width="13.8515625" style="0" customWidth="1"/>
    <col min="9" max="9" width="10.140625" style="0" customWidth="1"/>
    <col min="10" max="10" width="11.7109375" style="0" customWidth="1"/>
    <col min="11" max="11" width="7.8515625" style="0" customWidth="1"/>
    <col min="12" max="12" width="11.8515625" style="0" customWidth="1"/>
    <col min="13" max="14" width="10.140625" style="0" customWidth="1"/>
    <col min="15" max="15" width="16.57421875" style="0" customWidth="1"/>
    <col min="16" max="16" width="17.00390625" style="0" customWidth="1"/>
    <col min="17" max="18" width="16.421875" style="0" customWidth="1"/>
  </cols>
  <sheetData>
    <row r="2" ht="18" customHeight="1">
      <c r="R2" s="18"/>
    </row>
    <row r="3" spans="1:18" s="17" customFormat="1" ht="19.5" customHeight="1">
      <c r="A3" s="109" t="s">
        <v>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21" ht="15.75" customHeight="1">
      <c r="A4" s="111" t="s">
        <v>53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7"/>
      <c r="T4" s="17"/>
      <c r="U4" s="17"/>
    </row>
    <row r="5" spans="1:21" ht="15.75" customHeight="1">
      <c r="A5" s="133" t="s">
        <v>82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22"/>
      <c r="T5" s="22"/>
      <c r="U5" s="17"/>
    </row>
    <row r="6" spans="1:21" ht="32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7"/>
    </row>
    <row r="7" spans="1:18" ht="29.25" customHeight="1">
      <c r="A7" s="113" t="s">
        <v>0</v>
      </c>
      <c r="B7" s="136" t="s">
        <v>1</v>
      </c>
      <c r="C7" s="113" t="s">
        <v>39</v>
      </c>
      <c r="D7" s="113" t="s">
        <v>40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13" t="s">
        <v>41</v>
      </c>
      <c r="P7" s="134"/>
      <c r="Q7" s="134"/>
      <c r="R7" s="134"/>
    </row>
    <row r="8" spans="1:18" ht="284.25" customHeight="1">
      <c r="A8" s="134"/>
      <c r="B8" s="137"/>
      <c r="C8" s="134"/>
      <c r="D8" s="5" t="s">
        <v>42</v>
      </c>
      <c r="E8" s="113" t="s">
        <v>50</v>
      </c>
      <c r="F8" s="134"/>
      <c r="G8" s="113" t="s">
        <v>43</v>
      </c>
      <c r="H8" s="134"/>
      <c r="I8" s="113" t="s">
        <v>44</v>
      </c>
      <c r="J8" s="134"/>
      <c r="K8" s="113" t="s">
        <v>45</v>
      </c>
      <c r="L8" s="134"/>
      <c r="M8" s="113" t="s">
        <v>46</v>
      </c>
      <c r="N8" s="134"/>
      <c r="O8" s="5" t="s">
        <v>54</v>
      </c>
      <c r="P8" s="5" t="s">
        <v>55</v>
      </c>
      <c r="Q8" s="5" t="s">
        <v>56</v>
      </c>
      <c r="R8" s="5" t="s">
        <v>47</v>
      </c>
    </row>
    <row r="9" spans="1:18" s="25" customFormat="1" ht="21" customHeight="1">
      <c r="A9" s="135"/>
      <c r="B9" s="138"/>
      <c r="C9" s="5" t="s">
        <v>16</v>
      </c>
      <c r="D9" s="23" t="s">
        <v>16</v>
      </c>
      <c r="E9" s="5" t="s">
        <v>38</v>
      </c>
      <c r="F9" s="5" t="s">
        <v>16</v>
      </c>
      <c r="G9" s="5" t="s">
        <v>37</v>
      </c>
      <c r="H9" s="5" t="s">
        <v>16</v>
      </c>
      <c r="I9" s="23" t="s">
        <v>37</v>
      </c>
      <c r="J9" s="23" t="s">
        <v>16</v>
      </c>
      <c r="K9" s="5" t="s">
        <v>37</v>
      </c>
      <c r="L9" s="5" t="s">
        <v>16</v>
      </c>
      <c r="M9" s="5" t="s">
        <v>48</v>
      </c>
      <c r="N9" s="5" t="s">
        <v>16</v>
      </c>
      <c r="O9" s="23" t="s">
        <v>16</v>
      </c>
      <c r="P9" s="23" t="s">
        <v>16</v>
      </c>
      <c r="Q9" s="23" t="s">
        <v>16</v>
      </c>
      <c r="R9" s="24" t="s">
        <v>57</v>
      </c>
    </row>
    <row r="10" spans="1:18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</row>
    <row r="11" spans="1:18" ht="15">
      <c r="A11" s="33"/>
      <c r="B11" s="34" t="s">
        <v>83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30.75" customHeight="1">
      <c r="A12" s="139" t="s">
        <v>74</v>
      </c>
      <c r="B12" s="139"/>
      <c r="C12" s="40">
        <f>C13+C14+C15+C16+C17</f>
        <v>2045837.3412022502</v>
      </c>
      <c r="D12" s="40">
        <f aca="true" t="shared" si="0" ref="D12:R12">SUM(D13:D17)</f>
        <v>910403.02120225</v>
      </c>
      <c r="E12" s="40">
        <f t="shared" si="0"/>
        <v>0</v>
      </c>
      <c r="F12" s="40">
        <f t="shared" si="0"/>
        <v>0</v>
      </c>
      <c r="G12" s="40">
        <f t="shared" si="0"/>
        <v>1442.18</v>
      </c>
      <c r="H12" s="40">
        <f>SUM(H13:H17)</f>
        <v>1135434.32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</row>
    <row r="13" spans="1:18" ht="21.75" customHeight="1">
      <c r="A13" s="35">
        <v>1</v>
      </c>
      <c r="B13" s="36" t="s">
        <v>66</v>
      </c>
      <c r="C13" s="102">
        <f>D13</f>
        <v>291809.87120225</v>
      </c>
      <c r="D13" s="38">
        <f>'Таблица 3.1'!C12</f>
        <v>291809.87120225</v>
      </c>
      <c r="E13" s="41">
        <v>0</v>
      </c>
      <c r="F13" s="41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</row>
    <row r="14" spans="1:18" ht="21.75" customHeight="1">
      <c r="A14" s="35">
        <v>2</v>
      </c>
      <c r="B14" s="36" t="s">
        <v>68</v>
      </c>
      <c r="C14" s="102">
        <v>263692</v>
      </c>
      <c r="D14" s="38">
        <v>0</v>
      </c>
      <c r="E14" s="38">
        <v>0</v>
      </c>
      <c r="F14" s="38">
        <v>0</v>
      </c>
      <c r="G14" s="39">
        <v>184.4</v>
      </c>
      <c r="H14" s="39">
        <v>263692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</row>
    <row r="15" spans="1:18" ht="28.5" customHeight="1">
      <c r="A15" s="35"/>
      <c r="B15" s="51" t="s">
        <v>107</v>
      </c>
      <c r="C15" s="37">
        <f>H15</f>
        <v>364327</v>
      </c>
      <c r="D15" s="38">
        <v>0</v>
      </c>
      <c r="E15" s="38">
        <v>0</v>
      </c>
      <c r="F15" s="38">
        <v>0</v>
      </c>
      <c r="G15" s="98">
        <v>369.5</v>
      </c>
      <c r="H15" s="64">
        <v>364327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</row>
    <row r="16" spans="1:18" ht="30.75" customHeight="1">
      <c r="A16" s="35"/>
      <c r="B16" s="51" t="s">
        <v>72</v>
      </c>
      <c r="C16" s="37">
        <f>H16</f>
        <v>507415.32</v>
      </c>
      <c r="D16" s="38">
        <v>0</v>
      </c>
      <c r="E16" s="38">
        <v>0</v>
      </c>
      <c r="F16" s="38">
        <v>0</v>
      </c>
      <c r="G16" s="74">
        <v>574.48</v>
      </c>
      <c r="H16" s="76">
        <v>507415.32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</row>
    <row r="17" spans="1:18" ht="21.75" customHeight="1">
      <c r="A17" s="35">
        <v>3</v>
      </c>
      <c r="B17" s="36" t="s">
        <v>75</v>
      </c>
      <c r="C17" s="37">
        <f>D17</f>
        <v>618593.15</v>
      </c>
      <c r="D17" s="38">
        <f>'Таблица 3.1'!D14+'Таблица 3.1'!G14</f>
        <v>618593.15</v>
      </c>
      <c r="E17" s="41">
        <v>0</v>
      </c>
      <c r="F17" s="41">
        <v>0</v>
      </c>
      <c r="G17" s="39">
        <v>313.8</v>
      </c>
      <c r="H17" s="39"/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</row>
    <row r="18" spans="1:18" ht="15">
      <c r="A18" s="33"/>
      <c r="B18" s="34" t="s">
        <v>84</v>
      </c>
      <c r="C18" s="42"/>
      <c r="D18" s="42"/>
      <c r="E18" s="41"/>
      <c r="F18" s="41"/>
      <c r="G18" s="42"/>
      <c r="H18" s="42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32.25" customHeight="1">
      <c r="A19" s="139" t="s">
        <v>74</v>
      </c>
      <c r="B19" s="139"/>
      <c r="C19" s="40">
        <f aca="true" t="shared" si="1" ref="C19:R19">SUM(C20:C30)</f>
        <v>6378893.967000001</v>
      </c>
      <c r="D19" s="40">
        <f t="shared" si="1"/>
        <v>3862849.537</v>
      </c>
      <c r="E19" s="40">
        <f t="shared" si="1"/>
        <v>0</v>
      </c>
      <c r="F19" s="40">
        <f t="shared" si="1"/>
        <v>0</v>
      </c>
      <c r="G19" s="40">
        <f t="shared" si="1"/>
        <v>1695.4</v>
      </c>
      <c r="H19" s="40">
        <f t="shared" si="1"/>
        <v>2424422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0">
        <f t="shared" si="1"/>
        <v>0</v>
      </c>
      <c r="Q19" s="40">
        <f t="shared" si="1"/>
        <v>0</v>
      </c>
      <c r="R19" s="40">
        <f t="shared" si="1"/>
        <v>0</v>
      </c>
    </row>
    <row r="20" spans="1:18" ht="21.75" customHeight="1">
      <c r="A20" s="35">
        <v>1</v>
      </c>
      <c r="B20" s="36" t="s">
        <v>59</v>
      </c>
      <c r="C20" s="37">
        <v>371050.24</v>
      </c>
      <c r="D20" s="38">
        <v>371050.24</v>
      </c>
      <c r="E20" s="41">
        <v>0</v>
      </c>
      <c r="F20" s="41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</row>
    <row r="21" spans="1:18" ht="21.75" customHeight="1">
      <c r="A21" s="35">
        <v>2</v>
      </c>
      <c r="B21" s="36" t="s">
        <v>62</v>
      </c>
      <c r="C21" s="37">
        <v>345693.60000000003</v>
      </c>
      <c r="D21" s="38">
        <v>345693.60000000003</v>
      </c>
      <c r="E21" s="41">
        <v>0</v>
      </c>
      <c r="F21" s="41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</row>
    <row r="22" spans="1:18" ht="21.75" customHeight="1">
      <c r="A22" s="35">
        <v>3</v>
      </c>
      <c r="B22" s="36" t="s">
        <v>63</v>
      </c>
      <c r="C22" s="37">
        <v>345693.60000000003</v>
      </c>
      <c r="D22" s="38">
        <v>345693.60000000003</v>
      </c>
      <c r="E22" s="41">
        <v>0</v>
      </c>
      <c r="F22" s="41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</row>
    <row r="23" spans="1:18" ht="21.75" customHeight="1">
      <c r="A23" s="35">
        <v>4</v>
      </c>
      <c r="B23" s="36" t="s">
        <v>64</v>
      </c>
      <c r="C23" s="37">
        <v>1050907</v>
      </c>
      <c r="D23" s="38">
        <v>0</v>
      </c>
      <c r="E23" s="41">
        <v>0</v>
      </c>
      <c r="F23" s="41">
        <v>0</v>
      </c>
      <c r="G23" s="39">
        <v>734.9</v>
      </c>
      <c r="H23" s="39">
        <v>1050907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</row>
    <row r="24" spans="1:18" ht="21.75" customHeight="1">
      <c r="A24" s="35">
        <v>5</v>
      </c>
      <c r="B24" s="36" t="s">
        <v>65</v>
      </c>
      <c r="C24" s="37">
        <v>119400.75</v>
      </c>
      <c r="D24" s="38">
        <v>119400.75</v>
      </c>
      <c r="E24" s="41">
        <v>0</v>
      </c>
      <c r="F24" s="41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</row>
    <row r="25" spans="1:18" ht="21.75" customHeight="1">
      <c r="A25" s="35">
        <v>6</v>
      </c>
      <c r="B25" s="36" t="s">
        <v>67</v>
      </c>
      <c r="C25" s="37">
        <v>272490.02</v>
      </c>
      <c r="D25" s="38">
        <v>272490.02</v>
      </c>
      <c r="E25" s="41">
        <v>0</v>
      </c>
      <c r="F25" s="41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</row>
    <row r="26" spans="1:18" ht="21.75" customHeight="1">
      <c r="A26" s="35">
        <v>7</v>
      </c>
      <c r="B26" s="36" t="s">
        <v>69</v>
      </c>
      <c r="C26" s="37">
        <v>692549</v>
      </c>
      <c r="D26" s="38">
        <v>0</v>
      </c>
      <c r="E26" s="41">
        <v>0</v>
      </c>
      <c r="F26" s="41">
        <v>0</v>
      </c>
      <c r="G26" s="39">
        <v>484.3</v>
      </c>
      <c r="H26" s="39">
        <v>692549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</row>
    <row r="27" spans="1:18" ht="21.75" customHeight="1">
      <c r="A27" s="35">
        <v>8</v>
      </c>
      <c r="B27" s="36" t="s">
        <v>80</v>
      </c>
      <c r="C27" s="37">
        <v>961482.0700000001</v>
      </c>
      <c r="D27" s="38">
        <v>869859.64</v>
      </c>
      <c r="E27" s="41">
        <v>0</v>
      </c>
      <c r="F27" s="41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</row>
    <row r="28" spans="1:18" ht="31.5" customHeight="1">
      <c r="A28" s="35">
        <v>9</v>
      </c>
      <c r="B28" s="36" t="s">
        <v>71</v>
      </c>
      <c r="C28" s="37">
        <v>801301.74</v>
      </c>
      <c r="D28" s="38">
        <v>120335.73999999999</v>
      </c>
      <c r="E28" s="41">
        <v>0</v>
      </c>
      <c r="F28" s="41">
        <v>0</v>
      </c>
      <c r="G28" s="39">
        <v>476.2</v>
      </c>
      <c r="H28" s="39">
        <v>680966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</row>
    <row r="29" spans="1:18" ht="31.5" customHeight="1">
      <c r="A29" s="35">
        <v>10</v>
      </c>
      <c r="B29" s="36" t="s">
        <v>72</v>
      </c>
      <c r="C29" s="37">
        <v>678089.0430000001</v>
      </c>
      <c r="D29" s="38">
        <v>678089.0430000001</v>
      </c>
      <c r="E29" s="41">
        <v>0</v>
      </c>
      <c r="F29" s="41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</row>
    <row r="30" spans="1:18" ht="21.75" customHeight="1">
      <c r="A30" s="35">
        <v>12</v>
      </c>
      <c r="B30" s="36" t="s">
        <v>73</v>
      </c>
      <c r="C30" s="37">
        <v>740236.9040000001</v>
      </c>
      <c r="D30" s="38">
        <v>740236.9040000001</v>
      </c>
      <c r="E30" s="41">
        <v>0</v>
      </c>
      <c r="F30" s="41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</row>
  </sheetData>
  <sheetProtection/>
  <mergeCells count="15">
    <mergeCell ref="D7:N7"/>
    <mergeCell ref="O7:R7"/>
    <mergeCell ref="E8:F8"/>
    <mergeCell ref="A12:B12"/>
    <mergeCell ref="A19:B19"/>
    <mergeCell ref="A3:R3"/>
    <mergeCell ref="A5:R5"/>
    <mergeCell ref="G8:H8"/>
    <mergeCell ref="I8:J8"/>
    <mergeCell ref="K8:L8"/>
    <mergeCell ref="M8:N8"/>
    <mergeCell ref="A4:R4"/>
    <mergeCell ref="A7:A9"/>
    <mergeCell ref="B7:B9"/>
    <mergeCell ref="C7:C8"/>
  </mergeCells>
  <printOptions/>
  <pageMargins left="0.4330708661417323" right="0.2362204724409449" top="1.3385826771653544" bottom="0.7480314960629921" header="0.31496062992125984" footer="0.31496062992125984"/>
  <pageSetup firstPageNumber="369" useFirstPageNumber="1" horizontalDpi="600" verticalDpi="600" orientation="landscape" paperSize="9" scale="56" r:id="rId1"/>
  <headerFooter>
    <oddHeader>&amp;C&amp;"Times New Roman,обычный"
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45.140625" style="0" customWidth="1"/>
    <col min="3" max="3" width="20.7109375" style="0" customWidth="1"/>
    <col min="4" max="4" width="15.28125" style="0" customWidth="1"/>
    <col min="5" max="5" width="16.8515625" style="0" customWidth="1"/>
    <col min="6" max="6" width="15.421875" style="0" customWidth="1"/>
    <col min="7" max="7" width="16.57421875" style="0" customWidth="1"/>
    <col min="8" max="8" width="15.7109375" style="0" customWidth="1"/>
    <col min="9" max="9" width="43.00390625" style="0" customWidth="1"/>
  </cols>
  <sheetData>
    <row r="1" spans="1:8" ht="15">
      <c r="A1" s="140" t="s">
        <v>89</v>
      </c>
      <c r="B1" s="140"/>
      <c r="C1" s="140"/>
      <c r="D1" s="140"/>
      <c r="E1" s="140"/>
      <c r="F1" s="140"/>
      <c r="G1" s="140"/>
      <c r="H1" s="140"/>
    </row>
    <row r="2" spans="1:8" ht="15">
      <c r="A2" s="144" t="s">
        <v>0</v>
      </c>
      <c r="B2" s="146" t="s">
        <v>1</v>
      </c>
      <c r="C2" s="79"/>
      <c r="D2" s="142" t="s">
        <v>40</v>
      </c>
      <c r="E2" s="143"/>
      <c r="F2" s="143"/>
      <c r="G2" s="143"/>
      <c r="H2" s="143"/>
    </row>
    <row r="3" spans="1:8" ht="15">
      <c r="A3" s="144"/>
      <c r="B3" s="146"/>
      <c r="C3" s="144" t="s">
        <v>89</v>
      </c>
      <c r="D3" s="144"/>
      <c r="E3" s="144"/>
      <c r="F3" s="144"/>
      <c r="G3" s="144"/>
      <c r="H3" s="144"/>
    </row>
    <row r="4" spans="1:8" ht="15">
      <c r="A4" s="144"/>
      <c r="B4" s="146"/>
      <c r="C4" s="141" t="s">
        <v>90</v>
      </c>
      <c r="D4" s="141"/>
      <c r="E4" s="141"/>
      <c r="F4" s="141"/>
      <c r="G4" s="141"/>
      <c r="H4" s="141"/>
    </row>
    <row r="5" spans="1:8" ht="15">
      <c r="A5" s="144"/>
      <c r="B5" s="146"/>
      <c r="C5" s="141"/>
      <c r="D5" s="141" t="s">
        <v>91</v>
      </c>
      <c r="E5" s="141" t="s">
        <v>92</v>
      </c>
      <c r="F5" s="141" t="s">
        <v>93</v>
      </c>
      <c r="G5" s="141" t="s">
        <v>94</v>
      </c>
      <c r="H5" s="141" t="s">
        <v>95</v>
      </c>
    </row>
    <row r="6" spans="1:8" ht="15">
      <c r="A6" s="144"/>
      <c r="B6" s="146"/>
      <c r="C6" s="141"/>
      <c r="D6" s="141"/>
      <c r="E6" s="141"/>
      <c r="F6" s="141"/>
      <c r="G6" s="141"/>
      <c r="H6" s="141"/>
    </row>
    <row r="7" spans="1:8" ht="15">
      <c r="A7" s="144"/>
      <c r="B7" s="146"/>
      <c r="C7" s="80" t="s">
        <v>16</v>
      </c>
      <c r="D7" s="80" t="s">
        <v>16</v>
      </c>
      <c r="E7" s="80" t="s">
        <v>16</v>
      </c>
      <c r="F7" s="80" t="s">
        <v>16</v>
      </c>
      <c r="G7" s="80" t="s">
        <v>16</v>
      </c>
      <c r="H7" s="80" t="s">
        <v>16</v>
      </c>
    </row>
    <row r="8" spans="1:8" ht="15">
      <c r="A8" s="81" t="s">
        <v>96</v>
      </c>
      <c r="B8" s="82" t="s">
        <v>97</v>
      </c>
      <c r="C8" s="81" t="s">
        <v>98</v>
      </c>
      <c r="D8" s="81" t="s">
        <v>99</v>
      </c>
      <c r="E8" s="81" t="s">
        <v>100</v>
      </c>
      <c r="F8" s="81" t="s">
        <v>101</v>
      </c>
      <c r="G8" s="81" t="s">
        <v>102</v>
      </c>
      <c r="H8" s="81" t="s">
        <v>103</v>
      </c>
    </row>
    <row r="9" spans="1:8" ht="15">
      <c r="A9" s="81"/>
      <c r="B9" s="90" t="s">
        <v>83</v>
      </c>
      <c r="C9" s="81"/>
      <c r="D9" s="81"/>
      <c r="E9" s="81"/>
      <c r="F9" s="81"/>
      <c r="G9" s="81"/>
      <c r="H9" s="81"/>
    </row>
    <row r="10" spans="1:8" s="100" customFormat="1" ht="29.25" customHeight="1">
      <c r="A10" s="145" t="s">
        <v>106</v>
      </c>
      <c r="B10" s="145"/>
      <c r="C10" s="89">
        <f aca="true" t="shared" si="0" ref="C10:H10">C11</f>
        <v>910403.02120225</v>
      </c>
      <c r="D10" s="89">
        <f t="shared" si="0"/>
        <v>181345.65970448</v>
      </c>
      <c r="E10" s="89">
        <f t="shared" si="0"/>
        <v>155921.03394329</v>
      </c>
      <c r="F10" s="89">
        <f t="shared" si="0"/>
        <v>0</v>
      </c>
      <c r="G10" s="89">
        <f t="shared" si="0"/>
        <v>573136.32755448</v>
      </c>
      <c r="H10" s="89">
        <f t="shared" si="0"/>
        <v>0</v>
      </c>
    </row>
    <row r="11" spans="1:8" s="29" customFormat="1" ht="33.75" customHeight="1">
      <c r="A11" s="145" t="s">
        <v>104</v>
      </c>
      <c r="B11" s="145"/>
      <c r="C11" s="89">
        <f aca="true" t="shared" si="1" ref="C11:H11">SUM(C12:C14)</f>
        <v>910403.02120225</v>
      </c>
      <c r="D11" s="89">
        <f t="shared" si="1"/>
        <v>181345.65970448</v>
      </c>
      <c r="E11" s="89">
        <f t="shared" si="1"/>
        <v>155921.03394329</v>
      </c>
      <c r="F11" s="89">
        <f t="shared" si="1"/>
        <v>0</v>
      </c>
      <c r="G11" s="89">
        <f t="shared" si="1"/>
        <v>573136.32755448</v>
      </c>
      <c r="H11" s="89">
        <f t="shared" si="1"/>
        <v>0</v>
      </c>
    </row>
    <row r="12" spans="1:9" ht="18.75" customHeight="1">
      <c r="A12" s="84">
        <v>1</v>
      </c>
      <c r="B12" s="36" t="s">
        <v>66</v>
      </c>
      <c r="C12" s="38">
        <f>D12+E12+F12+G12+H12</f>
        <v>291809.87120225</v>
      </c>
      <c r="D12" s="83">
        <v>55951.96970448</v>
      </c>
      <c r="E12" s="83">
        <v>155921.03394329</v>
      </c>
      <c r="F12" s="83">
        <v>0</v>
      </c>
      <c r="G12" s="83">
        <v>79936.86755447999</v>
      </c>
      <c r="H12" s="83">
        <v>0</v>
      </c>
      <c r="I12" s="92"/>
    </row>
    <row r="13" spans="1:9" ht="15.75" customHeight="1">
      <c r="A13" s="84">
        <v>3</v>
      </c>
      <c r="B13" s="36" t="s">
        <v>68</v>
      </c>
      <c r="C13" s="38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92"/>
    </row>
    <row r="14" spans="1:9" ht="17.25" customHeight="1">
      <c r="A14" s="84">
        <v>4</v>
      </c>
      <c r="B14" s="36" t="s">
        <v>75</v>
      </c>
      <c r="C14" s="38">
        <f>D14+E14+F14+G14+H14</f>
        <v>618593.15</v>
      </c>
      <c r="D14" s="94">
        <f>457064.04-331670.35</f>
        <v>125393.69</v>
      </c>
      <c r="E14" s="95">
        <v>0</v>
      </c>
      <c r="F14" s="93">
        <v>0</v>
      </c>
      <c r="G14" s="83">
        <v>493199.46</v>
      </c>
      <c r="H14" s="91">
        <v>0</v>
      </c>
      <c r="I14" s="92"/>
    </row>
    <row r="15" spans="1:8" ht="15">
      <c r="A15" s="81"/>
      <c r="B15" s="90" t="s">
        <v>84</v>
      </c>
      <c r="C15" s="81"/>
      <c r="D15" s="81"/>
      <c r="E15" s="81"/>
      <c r="F15" s="81"/>
      <c r="G15" s="81"/>
      <c r="H15" s="81"/>
    </row>
    <row r="16" spans="1:8" s="100" customFormat="1" ht="30.75" customHeight="1">
      <c r="A16" s="145" t="s">
        <v>105</v>
      </c>
      <c r="B16" s="145"/>
      <c r="C16" s="89">
        <f aca="true" t="shared" si="2" ref="C16:H16">C17</f>
        <v>3862849.537</v>
      </c>
      <c r="D16" s="89">
        <f t="shared" si="2"/>
        <v>515221.4638105001</v>
      </c>
      <c r="E16" s="89">
        <f t="shared" si="2"/>
        <v>1900244.5292268</v>
      </c>
      <c r="F16" s="89">
        <f t="shared" si="2"/>
        <v>0</v>
      </c>
      <c r="G16" s="89">
        <f t="shared" si="2"/>
        <v>856509.6719741999</v>
      </c>
      <c r="H16" s="89">
        <f t="shared" si="2"/>
        <v>590873.8719885001</v>
      </c>
    </row>
    <row r="17" spans="1:8" s="29" customFormat="1" ht="29.25" customHeight="1">
      <c r="A17" s="145" t="s">
        <v>104</v>
      </c>
      <c r="B17" s="145"/>
      <c r="C17" s="89">
        <f aca="true" t="shared" si="3" ref="C17:H17">SUM(C18:C28)</f>
        <v>3862849.537</v>
      </c>
      <c r="D17" s="89">
        <f t="shared" si="3"/>
        <v>515221.4638105001</v>
      </c>
      <c r="E17" s="89">
        <f t="shared" si="3"/>
        <v>1900244.5292268</v>
      </c>
      <c r="F17" s="89">
        <f t="shared" si="3"/>
        <v>0</v>
      </c>
      <c r="G17" s="89">
        <f t="shared" si="3"/>
        <v>856509.6719741999</v>
      </c>
      <c r="H17" s="89">
        <f t="shared" si="3"/>
        <v>590873.8719885001</v>
      </c>
    </row>
    <row r="18" spans="1:8" s="85" customFormat="1" ht="15">
      <c r="A18" s="86">
        <v>1</v>
      </c>
      <c r="B18" s="36" t="s">
        <v>59</v>
      </c>
      <c r="C18" s="83">
        <f aca="true" t="shared" si="4" ref="C18:C28">D18+E18+F18+G18+H18</f>
        <v>371050.24</v>
      </c>
      <c r="D18" s="83">
        <v>54099.124992</v>
      </c>
      <c r="E18" s="83">
        <v>150757.712512</v>
      </c>
      <c r="F18" s="83">
        <v>0</v>
      </c>
      <c r="G18" s="83">
        <v>77289.764992</v>
      </c>
      <c r="H18" s="83">
        <v>88903.637504</v>
      </c>
    </row>
    <row r="19" spans="1:8" s="85" customFormat="1" ht="15">
      <c r="A19" s="86">
        <v>2</v>
      </c>
      <c r="B19" s="36" t="s">
        <v>62</v>
      </c>
      <c r="C19" s="83">
        <f t="shared" si="4"/>
        <v>345693.60000000003</v>
      </c>
      <c r="D19" s="83">
        <v>50402.12688000001</v>
      </c>
      <c r="E19" s="83">
        <v>140455.30968000003</v>
      </c>
      <c r="F19" s="83">
        <v>0</v>
      </c>
      <c r="G19" s="83">
        <v>72007.97688</v>
      </c>
      <c r="H19" s="83">
        <v>82828.18656000002</v>
      </c>
    </row>
    <row r="20" spans="1:8" ht="15">
      <c r="A20" s="86">
        <v>3</v>
      </c>
      <c r="B20" s="36" t="s">
        <v>63</v>
      </c>
      <c r="C20" s="83">
        <f t="shared" si="4"/>
        <v>345693.60000000003</v>
      </c>
      <c r="D20" s="83">
        <v>50402.12688000001</v>
      </c>
      <c r="E20" s="83">
        <v>140455.30968000003</v>
      </c>
      <c r="F20" s="87">
        <v>0</v>
      </c>
      <c r="G20" s="83">
        <v>72007.97688</v>
      </c>
      <c r="H20" s="83">
        <v>82828.18656000002</v>
      </c>
    </row>
    <row r="21" spans="1:8" ht="15">
      <c r="A21" s="86">
        <v>4</v>
      </c>
      <c r="B21" s="36" t="s">
        <v>64</v>
      </c>
      <c r="C21" s="83">
        <f t="shared" si="4"/>
        <v>0</v>
      </c>
      <c r="D21" s="83">
        <v>0</v>
      </c>
      <c r="E21" s="83">
        <v>0</v>
      </c>
      <c r="F21" s="87">
        <v>0</v>
      </c>
      <c r="G21" s="83">
        <v>0</v>
      </c>
      <c r="H21" s="83">
        <v>0</v>
      </c>
    </row>
    <row r="22" spans="1:8" ht="15">
      <c r="A22" s="86">
        <v>5</v>
      </c>
      <c r="B22" s="36" t="s">
        <v>65</v>
      </c>
      <c r="C22" s="83">
        <f t="shared" si="4"/>
        <v>119400.75</v>
      </c>
      <c r="D22" s="83">
        <v>17408.629350000003</v>
      </c>
      <c r="E22" s="83">
        <v>48512.524725</v>
      </c>
      <c r="F22" s="87">
        <v>0</v>
      </c>
      <c r="G22" s="83">
        <v>24871.176225</v>
      </c>
      <c r="H22" s="83">
        <v>28608.419700000002</v>
      </c>
    </row>
    <row r="23" spans="1:8" ht="15">
      <c r="A23" s="86">
        <v>6</v>
      </c>
      <c r="B23" s="36" t="s">
        <v>67</v>
      </c>
      <c r="C23" s="83">
        <f t="shared" si="4"/>
        <v>272490.02</v>
      </c>
      <c r="D23" s="83">
        <v>39729.044916000006</v>
      </c>
      <c r="E23" s="83">
        <v>110712.69512600002</v>
      </c>
      <c r="F23" s="87">
        <v>0</v>
      </c>
      <c r="G23" s="83">
        <v>56759.671166</v>
      </c>
      <c r="H23" s="83">
        <v>65288.608792000006</v>
      </c>
    </row>
    <row r="24" spans="1:8" ht="15">
      <c r="A24" s="86">
        <v>7</v>
      </c>
      <c r="B24" s="36" t="s">
        <v>69</v>
      </c>
      <c r="C24" s="83">
        <f t="shared" si="4"/>
        <v>0</v>
      </c>
      <c r="D24" s="87">
        <v>0</v>
      </c>
      <c r="E24" s="83">
        <v>0</v>
      </c>
      <c r="F24" s="87">
        <v>0</v>
      </c>
      <c r="G24" s="83">
        <v>0</v>
      </c>
      <c r="H24" s="87">
        <v>0</v>
      </c>
    </row>
    <row r="25" spans="1:8" ht="15">
      <c r="A25" s="86">
        <v>8</v>
      </c>
      <c r="B25" s="36" t="s">
        <v>70</v>
      </c>
      <c r="C25" s="83">
        <f t="shared" si="4"/>
        <v>869859.64</v>
      </c>
      <c r="D25" s="87">
        <v>0</v>
      </c>
      <c r="E25" s="83">
        <v>514521.97706</v>
      </c>
      <c r="F25" s="87">
        <v>0</v>
      </c>
      <c r="G25" s="83">
        <v>355337.66294</v>
      </c>
      <c r="H25" s="87">
        <v>0</v>
      </c>
    </row>
    <row r="26" spans="1:8" ht="15">
      <c r="A26" s="86">
        <v>9</v>
      </c>
      <c r="B26" s="36" t="s">
        <v>71</v>
      </c>
      <c r="C26" s="83">
        <f t="shared" si="4"/>
        <v>120335.73999999999</v>
      </c>
      <c r="D26" s="87">
        <v>120335.73999999999</v>
      </c>
      <c r="E26" s="87">
        <v>0</v>
      </c>
      <c r="F26" s="87">
        <v>0</v>
      </c>
      <c r="G26" s="87">
        <v>0</v>
      </c>
      <c r="H26" s="87">
        <v>0</v>
      </c>
    </row>
    <row r="27" spans="1:8" ht="15">
      <c r="A27" s="86">
        <v>10</v>
      </c>
      <c r="B27" s="36" t="s">
        <v>72</v>
      </c>
      <c r="C27" s="83">
        <f t="shared" si="4"/>
        <v>678089.0430000001</v>
      </c>
      <c r="D27" s="87">
        <v>36277.763800500004</v>
      </c>
      <c r="E27" s="87">
        <v>399394.44632700004</v>
      </c>
      <c r="F27" s="87">
        <v>0</v>
      </c>
      <c r="G27" s="87">
        <v>0</v>
      </c>
      <c r="H27" s="87">
        <v>242416.83287250006</v>
      </c>
    </row>
    <row r="28" spans="1:8" ht="15">
      <c r="A28" s="86">
        <v>12</v>
      </c>
      <c r="B28" s="36" t="s">
        <v>73</v>
      </c>
      <c r="C28" s="83">
        <f t="shared" si="4"/>
        <v>740236.9040000001</v>
      </c>
      <c r="D28" s="88">
        <v>146566.90699200003</v>
      </c>
      <c r="E28" s="88">
        <v>395434.5541168001</v>
      </c>
      <c r="F28" s="88">
        <v>0</v>
      </c>
      <c r="G28" s="88">
        <v>198235.44289119996</v>
      </c>
      <c r="H28" s="88">
        <v>0</v>
      </c>
    </row>
  </sheetData>
  <sheetProtection/>
  <mergeCells count="16">
    <mergeCell ref="A17:B17"/>
    <mergeCell ref="A10:B10"/>
    <mergeCell ref="A11:B11"/>
    <mergeCell ref="A16:B16"/>
    <mergeCell ref="A2:A7"/>
    <mergeCell ref="B2:B7"/>
    <mergeCell ref="A1:H1"/>
    <mergeCell ref="H5:H6"/>
    <mergeCell ref="D2:H2"/>
    <mergeCell ref="C3:H3"/>
    <mergeCell ref="C4:C6"/>
    <mergeCell ref="D4:H4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ruzhnikova</dc:creator>
  <cp:keywords/>
  <dc:description/>
  <cp:lastModifiedBy>Наташа</cp:lastModifiedBy>
  <cp:lastPrinted>2020-04-09T23:43:03Z</cp:lastPrinted>
  <dcterms:created xsi:type="dcterms:W3CDTF">2014-06-09T23:15:14Z</dcterms:created>
  <dcterms:modified xsi:type="dcterms:W3CDTF">2020-04-09T23:44:35Z</dcterms:modified>
  <cp:category/>
  <cp:version/>
  <cp:contentType/>
  <cp:contentStatus/>
</cp:coreProperties>
</file>