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21840" windowHeight="125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3" i="1" l="1"/>
  <c r="E114" i="1"/>
  <c r="C85" i="1"/>
  <c r="D47" i="1"/>
  <c r="D85" i="1"/>
  <c r="C114" i="1"/>
  <c r="D114" i="1"/>
  <c r="D62" i="1"/>
  <c r="D66" i="1"/>
  <c r="C66" i="1"/>
  <c r="D79" i="1"/>
  <c r="C79" i="1"/>
  <c r="E71" i="1"/>
  <c r="E66" i="1"/>
  <c r="E103" i="1"/>
  <c r="D103" i="1"/>
  <c r="C103" i="1"/>
  <c r="E98" i="1"/>
  <c r="D98" i="1"/>
  <c r="C98" i="1"/>
  <c r="E91" i="1"/>
  <c r="D91" i="1"/>
  <c r="C91" i="1"/>
  <c r="E85" i="1"/>
  <c r="E79" i="1"/>
  <c r="D74" i="1"/>
  <c r="C74" i="1"/>
  <c r="D72" i="1"/>
  <c r="C72" i="1"/>
  <c r="E61" i="1"/>
  <c r="E60" i="1" s="1"/>
  <c r="D53" i="1"/>
  <c r="C71" i="1" l="1"/>
  <c r="D61" i="1"/>
  <c r="D71" i="1"/>
  <c r="D60" i="1" l="1"/>
  <c r="D43" i="1"/>
  <c r="E20" i="1" l="1"/>
  <c r="D20" i="1"/>
  <c r="E14" i="1"/>
  <c r="D14" i="1"/>
  <c r="C55" i="1" l="1"/>
  <c r="C47" i="1" s="1"/>
  <c r="F43" i="1"/>
  <c r="G43" i="1"/>
  <c r="D33" i="1"/>
  <c r="D13" i="1" s="1"/>
  <c r="F20" i="1"/>
  <c r="G20" i="1"/>
  <c r="C18" i="1"/>
  <c r="F14" i="1"/>
  <c r="G14" i="1"/>
  <c r="C15" i="1"/>
  <c r="C16" i="1"/>
  <c r="C17" i="1"/>
  <c r="C21" i="1"/>
  <c r="C22" i="1"/>
  <c r="C23" i="1"/>
  <c r="C24" i="1"/>
  <c r="C25" i="1"/>
  <c r="C26" i="1"/>
  <c r="C27" i="1"/>
  <c r="C28" i="1"/>
  <c r="C34" i="1"/>
  <c r="C35" i="1"/>
  <c r="C36" i="1"/>
  <c r="C38" i="1"/>
  <c r="C39" i="1"/>
  <c r="C46" i="1"/>
  <c r="C43" i="1" s="1"/>
  <c r="C53" i="1" l="1"/>
  <c r="C14" i="1"/>
  <c r="C20" i="1"/>
  <c r="C63" i="1" l="1"/>
  <c r="G61" i="1"/>
  <c r="E47" i="1"/>
  <c r="G47" i="1"/>
  <c r="E33" i="1"/>
  <c r="E13" i="1" s="1"/>
  <c r="G33" i="1"/>
  <c r="G13" i="1" l="1"/>
  <c r="C62" i="1"/>
  <c r="C61" i="1" s="1"/>
  <c r="C60" i="1" s="1"/>
  <c r="C33" i="1"/>
  <c r="C13" i="1" l="1"/>
</calcChain>
</file>

<file path=xl/sharedStrings.xml><?xml version="1.0" encoding="utf-8"?>
<sst xmlns="http://schemas.openxmlformats.org/spreadsheetml/2006/main" count="641" uniqueCount="337">
  <si>
    <t>№№</t>
  </si>
  <si>
    <t>НАИМЕНОВАНИЕ РАЗДЕЛОВ, ДИСЦИПЛИН, ТЕМ</t>
  </si>
  <si>
    <t>в том числе</t>
  </si>
  <si>
    <t>информация о преподавателях, кураторах на практических площадках</t>
  </si>
  <si>
    <t>ЛЕКЦИИ</t>
  </si>
  <si>
    <t>САМОСТОЯТЕЛЬНАЯ РАБОТА</t>
  </si>
  <si>
    <t>ФИО ПРЕПОДАВАТЕЛЯ* / НАИМЕНОВАНИЕ КОМПАНИИ, ФИО КУРАТОРА НА ПРАКТИКЕ</t>
  </si>
  <si>
    <t>ДОЛЖНОСТЬ, УЧЕНАЯ СТЕПЕНЬ</t>
  </si>
  <si>
    <t>КОНТАКТНЫЙ ТЕЛЕФОН</t>
  </si>
  <si>
    <t>РАБОЧАЯ ПОЧТА</t>
  </si>
  <si>
    <t>1.</t>
  </si>
  <si>
    <t>Организация крестьянского (фермерского) хозяйства</t>
  </si>
  <si>
    <t>1.1</t>
  </si>
  <si>
    <t>1.2</t>
  </si>
  <si>
    <t>1.3</t>
  </si>
  <si>
    <t>2.</t>
  </si>
  <si>
    <t>Экономика и управление фермерским хозяйством</t>
  </si>
  <si>
    <t>2.1</t>
  </si>
  <si>
    <t>2.2</t>
  </si>
  <si>
    <t>2.3</t>
  </si>
  <si>
    <t>2.4</t>
  </si>
  <si>
    <t>2.6</t>
  </si>
  <si>
    <t>3.</t>
  </si>
  <si>
    <t>3.1</t>
  </si>
  <si>
    <t>3.2</t>
  </si>
  <si>
    <t>4.1</t>
  </si>
  <si>
    <t>4.2</t>
  </si>
  <si>
    <t>5.1</t>
  </si>
  <si>
    <t>5.2</t>
  </si>
  <si>
    <t>Разработка оптимального продуктового предложения для монетизации спроса: качество, фирменный стиль, упаковка, цена, спецификация, сертификация</t>
  </si>
  <si>
    <t>5.3</t>
  </si>
  <si>
    <t>5.4</t>
  </si>
  <si>
    <t>5.5</t>
  </si>
  <si>
    <t>Логистика сельскохозяйственной продукции. Разработка оптимальных транспортно­логистических схем.</t>
  </si>
  <si>
    <t>6.1</t>
  </si>
  <si>
    <t>6.2</t>
  </si>
  <si>
    <t>6.3</t>
  </si>
  <si>
    <t>"ОРГАНИЗАЦИЯ И ФУНКЦИОНИРОВАНИЕ КРЕСТЬЯНСКИХ (ФЕРМЕРСКИХ) ХОЗЯЙСТВ"</t>
  </si>
  <si>
    <t>УЧЕБНО-ТЕМАТИЧЕСКИЙ ПЛАН ПРОГРАММЫ ПРОФЕССИОНАЛЬНОЙ ПЕРЕПОДГОТОВКИ</t>
  </si>
  <si>
    <t>Основы сельскохозяйственной потребительской кооперации. Порядок создания сельскохозяйственного потребительского кооператива.</t>
  </si>
  <si>
    <t>Юридическая ответственность и защита прав предпринимателей.</t>
  </si>
  <si>
    <t>Экономические основы организации фермерского хозяйства</t>
  </si>
  <si>
    <t>Государственная система налогообложения. Особенности налогообложения КФХ, налоговая оптимизация</t>
  </si>
  <si>
    <t>Организация и ведение бухгалтерского учета в фермерском хозяйстве</t>
  </si>
  <si>
    <t>Организация и нормирование труда в фермерском хозяйстве. Формы оплаты труда.</t>
  </si>
  <si>
    <t>2.7.</t>
  </si>
  <si>
    <t>Комплексные программы поддержки и развития малого предпринимательства в сельской местности. Механизм взаимодействия с органами власти.</t>
  </si>
  <si>
    <t>Оформление документов на получение государственной/региональной поддержки</t>
  </si>
  <si>
    <t>Предпринимательство и бизнес-планирование фермерского хозяйства</t>
  </si>
  <si>
    <t>Зачет по разделу «Предпринимательство и бизнес планирование фермерского хозяйства»</t>
  </si>
  <si>
    <r>
      <t>Категория слушателей</t>
    </r>
    <r>
      <rPr>
        <sz val="10"/>
        <color theme="1"/>
        <rFont val="Times New Roman"/>
        <family val="1"/>
        <charset val="204"/>
      </rPr>
      <t>: лица, имеющие или получающие среднее профессиональное и (или) высшее образование</t>
    </r>
  </si>
  <si>
    <r>
      <t>Выдаваемый документ:</t>
    </r>
    <r>
      <rPr>
        <sz val="10"/>
        <color theme="1"/>
        <rFont val="Times New Roman"/>
        <family val="1"/>
        <charset val="204"/>
      </rPr>
      <t xml:space="preserve"> диплом о профессиональной переподготовке</t>
    </r>
  </si>
  <si>
    <t>ПРАКТИЧЕСКИЕ, ЛАБОРАТОРНЫЕ, СЕМИНАРСКИЕ ЗАНЯТИЯ</t>
  </si>
  <si>
    <t>Методы эффективных продаж. Поиск эффективных каналов реализации фермерской продукции. Интернет продажи</t>
  </si>
  <si>
    <t>Менеджмент в фермерском хозяйстве. Цифровизация бизнес- процессов</t>
  </si>
  <si>
    <r>
      <t>Трудоемкость программы:</t>
    </r>
    <r>
      <rPr>
        <sz val="10"/>
        <color theme="1"/>
        <rFont val="Times New Roman"/>
        <family val="1"/>
        <charset val="204"/>
      </rPr>
      <t xml:space="preserve"> 250 часов</t>
    </r>
  </si>
  <si>
    <t xml:space="preserve">Забайкальский аграрный институт – филиал ФГБОУ ВО «Иркутский государственный аграрный университет имени А. А. Ежевского» 
</t>
  </si>
  <si>
    <t>E-mail: aslaliev2014@yandex.ru</t>
  </si>
  <si>
    <t xml:space="preserve">Телефон: 8 (3022) 39-28-37
</t>
  </si>
  <si>
    <t>Нефинансовые сервисы в сфере АПК (бухгалтерский учет, юридическая поддержка, подбор квалифицированного персонала и т.д.)</t>
  </si>
  <si>
    <t>Организационно-правовые формы предпринимательства в АПК. КФХ как субъект предпринимательской деятельности. Правовые основы КФХ, сельскохозяйственных потребительских кооперативов.</t>
  </si>
  <si>
    <t>Расчет критериев эффективности бизнес-проекта. Оценка рисков</t>
  </si>
  <si>
    <t>Зачет по разделу «Организация крестьянского (фермерского) хозяйства»</t>
  </si>
  <si>
    <t>Зачет до разделу «Экономика и управление фермерским хозяйством»</t>
  </si>
  <si>
    <t>Общее количество</t>
  </si>
  <si>
    <t>3.3.</t>
  </si>
  <si>
    <t>3.4.</t>
  </si>
  <si>
    <t>2.5.</t>
  </si>
  <si>
    <t>Развитие экспортного потенциала продукта. Выходы на внешние рынки. Государственная помощь и поддержка.</t>
  </si>
  <si>
    <t>Зачет по разделу «Цифровые решения, маркетинг и логистика сельскохозяйственной продукции»</t>
  </si>
  <si>
    <t>Формы, программы государственной поддержки малого и среднего предпринимательства (субсидии, грантовая поддержка)</t>
  </si>
  <si>
    <t>Производство органической продукции: соответствие требованиям, сертификация, технология и ресурсная база, меры поддержки</t>
  </si>
  <si>
    <t>8 (3022) 36-99-20</t>
  </si>
  <si>
    <t xml:space="preserve">pochta@mcx.e-zab.ru </t>
  </si>
  <si>
    <t>8(3022) 36-49-66</t>
  </si>
  <si>
    <t xml:space="preserve">Забайкальский аграрный институт – филиал ФГБОУ ВО «Иркутский государственный аграрный университет имени А. А. Ежевского», Аслалиев Айваз Дидарбекович
</t>
  </si>
  <si>
    <t xml:space="preserve">
Тел.: 8-800-100-10-22</t>
  </si>
  <si>
    <t xml:space="preserve">Диреткор </t>
  </si>
  <si>
    <t>Центр поддержки экспорта Забайкальского края, Амагабазарова Янжима Баировна</t>
  </si>
  <si>
    <t>esc@zabbusiness.ru</t>
  </si>
  <si>
    <t xml:space="preserve">Кредитные и лизинговые программы поддержки малого бизнеса - МФХ (льготное кредитование, лизинговые программы, федеральные программы поддержки с/х предприятий)"
</t>
  </si>
  <si>
    <t>Цифровые платформы и Маркетплейсы. Новые сервисы "СВОЕ.РОДНОЕ" и "СВОЕ.ФЕРМЕРСТВО" от Россельхозбанка</t>
  </si>
  <si>
    <t xml:space="preserve">Региональное брендирование и продвижение на рынке сельскохозяйственной продукции и продовольствия. Разработка плана продвижения продукции и брендинга. </t>
  </si>
  <si>
    <t>Маркетинговые исследования и анализ потенциальных и действующих рынков сбыта фермерской продукции. Создание товаропроводящих схем.</t>
  </si>
  <si>
    <t>Жанна Алексеевна Диченко</t>
  </si>
  <si>
    <t> Руководитель направления отдела исследования и разработки АО "Россельхозбанк"</t>
  </si>
  <si>
    <t xml:space="preserve">Телефон: 8 (3022) 39-34-17
</t>
  </si>
  <si>
    <t>Уполномоченный по защите прав предпринимателей в Забайкальском крае Бадмацыренова Валентина Алексанровна</t>
  </si>
  <si>
    <t>8-914-500-55-55</t>
  </si>
  <si>
    <t xml:space="preserve">Преподаватель Забайкальского аграрного института </t>
  </si>
  <si>
    <t>Заместитель главного бухгалткра</t>
  </si>
  <si>
    <t xml:space="preserve">Телефон: 8 (3022) 39-28-24
</t>
  </si>
  <si>
    <t xml:space="preserve">Забайкальский аграрный институт – филиал ФГБОУ ВО «Иркутский государственный аграрный университет имени А. А. Ежевского», Швецова  Елена Николаевна  
</t>
  </si>
  <si>
    <t xml:space="preserve">Забайкальский аграрный институт – филиал ФГБОУ ВО «Иркутский государственный аграрный университет имени А. А. Ежевского», Панина Татьяна Юрьевна
</t>
  </si>
  <si>
    <t xml:space="preserve">Телефон: 8 -914-461-01-67
</t>
  </si>
  <si>
    <t>E-mail: panirais@mail.ru</t>
  </si>
  <si>
    <t>8 (3022) 28-20-63</t>
  </si>
  <si>
    <t xml:space="preserve">Руководитель  Центра учебно методического объединеия Забайкальского аграрного института  </t>
  </si>
  <si>
    <t xml:space="preserve">Забайкальский аграрный институт – филиал ФГБОУ ВО «Иркутский государственный аграрный университет имени А. А. Ежевского», Савченко Оксана Юрьевна
</t>
  </si>
  <si>
    <t>Начальник отдела</t>
  </si>
  <si>
    <t xml:space="preserve">Начальник отдела </t>
  </si>
  <si>
    <t>Министерство сельского хозяйства Забайкальского края, Отдел пищевой и перерабатывающей промышленности, кооперации и заготовок. Артемьева Елена Александровна</t>
  </si>
  <si>
    <t xml:space="preserve">Забайкальский аграрный институт – филиал ФГБОУ ВО «Иркутский государственный аграрный университет имени А. А. Ежевского», Гаврилова Лариса Михайловна
</t>
  </si>
  <si>
    <t>Меры государственной поддержки</t>
  </si>
  <si>
    <t>Зачет по разделу «Меры государственной поддержки»</t>
  </si>
  <si>
    <t>Современные цифровые решения для продвижения сельскохозяйственной продукции</t>
  </si>
  <si>
    <t>Цифровые решения, маркетинг и логистика сельскохозяйственной продукции</t>
  </si>
  <si>
    <t>подгруппа 1 специализация "Мясное животноводство"</t>
  </si>
  <si>
    <t>подгруппа 2 специализация «Тепличное хозяйство»</t>
  </si>
  <si>
    <t>Мясное скотоводство</t>
  </si>
  <si>
    <t>Общее скотоводство</t>
  </si>
  <si>
    <t xml:space="preserve">Племенная работа в скотоводстве. Отбор и подбор, бонитировка животных. Чистопородное разведение, линейное разведение, виды скрещиваний. Межвидовая гибридизация. </t>
  </si>
  <si>
    <t>4</t>
  </si>
  <si>
    <t>5</t>
  </si>
  <si>
    <t>5.6</t>
  </si>
  <si>
    <t>5.7</t>
  </si>
  <si>
    <t>5.8</t>
  </si>
  <si>
    <t xml:space="preserve">Продуктивность крупного рогатого скота. Мясная продуктивность (химический, морфологический состав мяса, факторы, влияющие на мясную продуктивность). </t>
  </si>
  <si>
    <t>Кормление крупного рогатого скота. Основные принципы нормированного кормления лактирующих коров, стельных сухостойных коров. Особенности кормления крупного рогатого скота мясного направления продуктивности. Выращивание ремонтного молодняка.</t>
  </si>
  <si>
    <t>Зачет по разделу "Мясное скотосводство"</t>
  </si>
  <si>
    <t>Овцеводство и козоводство</t>
  </si>
  <si>
    <t>7</t>
  </si>
  <si>
    <t>Инновационные технологии производства продукции овцеводства и козоводства</t>
  </si>
  <si>
    <t>Значение, экологически и экономически обоснованное развитие овцеводства и козоводства</t>
  </si>
  <si>
    <t xml:space="preserve">Значение, состояние и перспективы раз вития мясного овцеводства и козоводства РФ. Происхождение и эволюция овец и коз. Биологические особенности овец и коз. Пути повышения рентабельности мясного овцеводства и козоводства. </t>
  </si>
  <si>
    <t xml:space="preserve">Мясная продуктивность овец и коз и технология производства баранины и козлятины. Показа тели мясной продуктивности. Факторы, влияющие на мясную продуктивность. Баранина и козлятина, пищевая ценность. Производст во, переработка иреализация баранины и козлятины. </t>
  </si>
  <si>
    <t xml:space="preserve">Воспроизводство стада и выращива ние молодняка. Структура и оборот стада. Организация воспроизводства овец и коз. Формирование отар. Выращивание м лодняка, нагул и откорм овец и коз. </t>
  </si>
  <si>
    <t xml:space="preserve">Содержание и кормление овец и коз. Кормление овец и коз разных половозрастных групп. Пастбищное и стойловое содержание овец коз. Организация производственных процессов в овцеводстве и козоводстве. </t>
  </si>
  <si>
    <t>Зачёт по разделу "Овцеводство и козоводство"</t>
  </si>
  <si>
    <t>Интенсификация производства свинины</t>
  </si>
  <si>
    <t>Методы разведения свиней в условиях интенсификации отрасли</t>
  </si>
  <si>
    <t>Организация технологического процесса при разных системах производства поросят</t>
  </si>
  <si>
    <t>Зачет по разделу: "Интенсификация производства свинины"</t>
  </si>
  <si>
    <t>Мясное табунное коневодство</t>
  </si>
  <si>
    <t>Зачет по разделу: "Мясное табунное коневодство"</t>
  </si>
  <si>
    <t>Племенная работа в продуктивном конкеводстве</t>
  </si>
  <si>
    <t>Глава КФХ</t>
  </si>
  <si>
    <t>ООО КФХ "Чинам",674067 Забайкальский край, Борзинский район. Чемусов Николай Иванович</t>
  </si>
  <si>
    <t>E-mail: kfx-chinam@mail.ru</t>
  </si>
  <si>
    <t>Бройлерное птицеводство</t>
  </si>
  <si>
    <t>Бройлерное птицеводство в России и за рубежом</t>
  </si>
  <si>
    <t>Выращивание бройлеров на птицефабрике</t>
  </si>
  <si>
    <t>Виды кур бройлерных пород, биологические особенности</t>
  </si>
  <si>
    <t>Автоматизирование технологических систем</t>
  </si>
  <si>
    <t>Возможные заболевания</t>
  </si>
  <si>
    <t>Выездное практическое занятие в КФХ Косенок Сергей Алексеевич</t>
  </si>
  <si>
    <t>Выездное практическое занятие в ООО КФХ "Чинам"</t>
  </si>
  <si>
    <t xml:space="preserve">7-914-434-0999 </t>
  </si>
  <si>
    <t>E_mail: biznes_chita@mail.ru</t>
  </si>
  <si>
    <t>Страусоводство</t>
  </si>
  <si>
    <t>Экоферма "Страусы Забайкалья" Забайкальский край Автодорога "Чита-Романовка"   21й километр + 800м (владение слева) Косенок Сергей Алексеевич</t>
  </si>
  <si>
    <t>Породы, биологические особенности страусов</t>
  </si>
  <si>
    <t>Особенности разведения и выращивания страусов</t>
  </si>
  <si>
    <t>Мясное кролиководство</t>
  </si>
  <si>
    <t xml:space="preserve">Породы кроликов для разведения на мясо и их описание </t>
  </si>
  <si>
    <t xml:space="preserve">Особенности содержания и ухода </t>
  </si>
  <si>
    <t xml:space="preserve">Телефон: +7 914 139-02-03 </t>
  </si>
  <si>
    <t>E-mail: fud2019@list.ru</t>
  </si>
  <si>
    <t>672013, Забайкальский край, город Чита, дор. Иркутск Чита, км 1096,3 стр. 2 
Шведун Александр Александрович</t>
  </si>
  <si>
    <t>Выездное практическое занятие в КФХ "ЭКОФУД"</t>
  </si>
  <si>
    <t>Агротехнологии защищенного грунта</t>
  </si>
  <si>
    <t>Ботаника с основами фитоценологии</t>
  </si>
  <si>
    <t>Методы управления питанием и повышения плодородия почв в условиях тепличного хозяйства</t>
  </si>
  <si>
    <t>Растениеводство закрытого грунта</t>
  </si>
  <si>
    <t>Агротехнологии выращивания овощных и зеленных культур в условиях тепличного хозяйства</t>
  </si>
  <si>
    <t>Стандартизация и сертификация продукции растениеводства</t>
  </si>
  <si>
    <t>Материально-техническое обеспечение тепличного хозяйства</t>
  </si>
  <si>
    <t>Методы защиты растений от вредных организмов в условиях тепличного хозяйства</t>
  </si>
  <si>
    <t>Технология хранения и переработки продукции растениеводства</t>
  </si>
  <si>
    <t>Механизация работ технологического цикла по производству продукции растениеводства в тепличном хозяйстве</t>
  </si>
  <si>
    <t>Выездное практическое занятие в ООО "Черновский овощевод"</t>
  </si>
  <si>
    <t>директор</t>
  </si>
  <si>
    <t>672042, Забайкальский край, город Чита, ул. Энтузиастов, д. 99 ООО "Черновский Овощевод" Козлова Алёна Михайловна</t>
  </si>
  <si>
    <t>E_mail: ovoshevod07@mail.ru</t>
  </si>
  <si>
    <t>7302235-95-12                   +7302292-52-71           +7302292-52-72           +7302292-53-80           +7964465-8-71</t>
  </si>
  <si>
    <t>Выездное практическое занятие в ГУ "Забайкальский Ботанический Сад"</t>
  </si>
  <si>
    <t>Заместитель директора по вопросам коллекционного фонда и просвещения</t>
  </si>
  <si>
    <t>8 (3022) 32 12 88 89145109335</t>
  </si>
  <si>
    <t>E_mail: garden_chita@mail.ru</t>
  </si>
  <si>
    <t>E_mail: zabplem@yandex.ru</t>
  </si>
  <si>
    <t>Генеральный директор</t>
  </si>
  <si>
    <t>672022, Забайкальский край, г. Чита, ул. Кутузовская, корп. 7 Бронникова Галина Георгиевна</t>
  </si>
  <si>
    <t>8 (3022) 36-99-25</t>
  </si>
  <si>
    <t>начальник службы по работе с микро бизнесом.</t>
  </si>
  <si>
    <t xml:space="preserve">Читинский РФ АО Россельхозбанк Воронина Татьяна Петровна </t>
  </si>
  <si>
    <t>Воронина Татьяна Петровна начальник службы по работе с микро бизнесом.</t>
  </si>
  <si>
    <t>Итоговая аттестация по разделу "Мясное животноводство": защита бизнес-плана</t>
  </si>
  <si>
    <t>Зачет по разделу "Тепличное садоводство"</t>
  </si>
  <si>
    <t>Тепличное садоводство</t>
  </si>
  <si>
    <t>Итоговая аттестация по разделу "Тепличное хозяйство": защита бизнес-плана</t>
  </si>
  <si>
    <t>Агрохимия и биохимия питания растений</t>
  </si>
  <si>
    <t xml:space="preserve">Почвоведение
</t>
  </si>
  <si>
    <t>E_mail: 2016NIN@mail.ru</t>
  </si>
  <si>
    <t>E_mail:</t>
  </si>
  <si>
    <t>Управление качеством сельскохозяйственной продукции. Российские и международные стандарты качества. Обеспечение качества и безопасности продуктов животного  и растительного происхождения.</t>
  </si>
  <si>
    <t>Технологии поиска предпринимательских ниш. Бизнес-модель развития предприятия. Составление бизнес-плана: структура, оформление, технико-экономическое основание та. Особенности бизнес-планирования в мясном животноводстве и овощеводстве защищенного грунта</t>
  </si>
  <si>
    <t>Технология производства продукции</t>
  </si>
  <si>
    <t>Зачет по разделу: "Бройлерное птичеводство"</t>
  </si>
  <si>
    <t>Зачет по разделу: "Страусоводство"</t>
  </si>
  <si>
    <t>Зачет по разделу "Мясное кролиководство"</t>
  </si>
  <si>
    <t>Зачет по разделу: "Агротехнологии защищеного грунта"</t>
  </si>
  <si>
    <t>Мясное животноводство</t>
  </si>
  <si>
    <t>Виды откорма и их значение в промышленном свиноводстве. Влияние кормов и уровня кормления на качество свинины в условиях интенсивного сви_x0002_новодства</t>
  </si>
  <si>
    <t>Значение промышленного свиноводства в решении продовольственной проблемы. Характеристика мясных пород свиней</t>
  </si>
  <si>
    <t>Хозяйственное значение отрасли. Современное состояние. Биологические особенности. Характеристика пород мясного и комбинированного направления продуктивности.</t>
  </si>
  <si>
    <t xml:space="preserve">Конституция, экстерьер и интерьер КРС мясного и комбинированного напавления.  </t>
  </si>
  <si>
    <t>Воспроизводство крупного рогатого скота.  Выездное занятие в АО "Забайкалплемцентр"</t>
  </si>
  <si>
    <t>Кормление кроликов мясного направления</t>
  </si>
  <si>
    <t>Состояние и пути увеличения производства конского мяса. СТРАТЕГИЯ РАЗВИТИЯ КОНЕВОДСТВА РОССИЙСКОЙ ФЕДЕРАЦИИ НА ПЕРИОД ДО 2025 ГОДА. Экономика табунного коневодства</t>
  </si>
  <si>
    <t>Технология табунного мясного коневодства. Мясная продуктивность лошадей</t>
  </si>
  <si>
    <t>в т.ч. ВЫЕЗДНЫЕ ПРАКТИЧЕСКИЕ ЗАНЯТИЯ</t>
  </si>
  <si>
    <t>1.4</t>
  </si>
  <si>
    <t>Внутренний совместитеь кафедры "Агроресурсы и управление"</t>
  </si>
  <si>
    <t xml:space="preserve">Телефон: 8 914 443 06 10
</t>
  </si>
  <si>
    <t>Главный бухгалтер</t>
  </si>
  <si>
    <t xml:space="preserve">Забайкальский аграрный институт – филиал ФГБОУ ВО «Иркутский государственный аграрный университет имени А. А. Ежевского», Хоботова Татьяна Иннокентьевна 
</t>
  </si>
  <si>
    <t>кандидат экономических наук, доцент, заведующая кафедрой "Экономической безопасности и гуманитарных дисциплин"</t>
  </si>
  <si>
    <t>Доцент кафедры "Агробизнес и кадастры"</t>
  </si>
  <si>
    <t>3.5</t>
  </si>
  <si>
    <t>3.6</t>
  </si>
  <si>
    <t xml:space="preserve"> E-mail: sav.chita@mail.ru</t>
  </si>
  <si>
    <t>E-mail: buhzabai@mail.ru</t>
  </si>
  <si>
    <t>E-mail: dichenkozha@rshb.ru</t>
  </si>
  <si>
    <t>Старший преподаватель кафедры "Агроресурсы и управление"</t>
  </si>
  <si>
    <t>E-mail: shweczowaelena@yandex.ru</t>
  </si>
  <si>
    <t>Забайкальский аграрный институт – филиал ФГБОУ ВО «Иркутский государственный аграрный университет имени А. А. Ежевского», Мурзина Татьяна Васильевна</t>
  </si>
  <si>
    <t>Доктор с-х.н., профессор кафедры "Зоотехния и охотоведение"</t>
  </si>
  <si>
    <t xml:space="preserve">Телефон:8 924 279 20 30
</t>
  </si>
  <si>
    <t xml:space="preserve">E-mail: murzinatw@mail.ru </t>
  </si>
  <si>
    <t>Забайкальский аграрный институт – филиал ФГБОУ ВО «Иркутский государственный аграрный университет имени А. А. Ежевского», Мункуев Владимир Чимитович</t>
  </si>
  <si>
    <t>к.с-х.н., ведущий специалист отдела НИИ</t>
  </si>
  <si>
    <t>Телефон: 8 924 773 84 44</t>
  </si>
  <si>
    <t>E_mail: munkuev2001@indox.ru</t>
  </si>
  <si>
    <t>Забайкальский аграрный институт – филиал ФГБОУ ВО «Иркутский государственный аграрный университет имени А. А. Ежевского», Демидонва Татьяна Ботоевна</t>
  </si>
  <si>
    <t>Доцент, к.с-х.н., кафедры "Зоотехнии и охотоведения"</t>
  </si>
  <si>
    <t xml:space="preserve">E_mail: tdemidonova@mail.ru </t>
  </si>
  <si>
    <t xml:space="preserve">Телефон: 8 924 279 20 30
</t>
  </si>
  <si>
    <t>Телефон: 8 924 278 95 91</t>
  </si>
  <si>
    <t>Забайкальский аграрный институт – филиал ФГБОУ ВО «Иркутский государственный аграрный университет имени А. А. Ежевского», Вершинин Анатолий Сергеевич</t>
  </si>
  <si>
    <t>Доктор с-х.н., профессор, внешний совместитель кафедры "Зоотехнии и охотоведения"</t>
  </si>
  <si>
    <t>Телефон: 8 924 505 22 00</t>
  </si>
  <si>
    <t>E_mail: laishina@mail.ru</t>
  </si>
  <si>
    <t>Забайкальский аграрный институт – филиал ФГБОУ ВО «Иркутский государственный аграрный университет имени А. А. Ежевского», Ладугина Людмила Александровна</t>
  </si>
  <si>
    <t>Доцент, к.с-х.н., внутренний соместитель кафедры "Зоотехния и охотоведение"</t>
  </si>
  <si>
    <t>Телефон: 8 914 149 27 66</t>
  </si>
  <si>
    <t>E_mail: dozabai@mail.ru</t>
  </si>
  <si>
    <t xml:space="preserve">Забайкальский аграрный институт – филиал ФГБОУ ВО «Иркутский государственный аграрный университет имени А. А. Ежевского», Мурзина Татьяна Васильевна </t>
  </si>
  <si>
    <t xml:space="preserve">672000, Забайкальский край, город Чита, ул. Генерала Белика, д.24 ГУ "Забайкальский Ботанический Сад" Козенкова Алёна Сергеевна </t>
  </si>
  <si>
    <t>Россельхозбанк, Фонд поддержки Забайкальского края, Фонд развития промышленности Забайкальского края, Фонд развития АПК Забайкальского края, Воронина Татьяна Петровна</t>
  </si>
  <si>
    <t xml:space="preserve">E-mail: pochta@mcx.e-zab.ru </t>
  </si>
  <si>
    <t>E-mail: 9145005555@mail.ru</t>
  </si>
  <si>
    <t>2.8</t>
  </si>
  <si>
    <t>Телефон: 8 (3022) 36-49-66</t>
  </si>
  <si>
    <t>Телефон: 8 (3022) 36-99-20</t>
  </si>
  <si>
    <t>Телефон.: 8-800-100-10-22</t>
  </si>
  <si>
    <t>Телефон: 8 (3022) 28-20-63</t>
  </si>
  <si>
    <t>Телефон: 8 916 128 75 62</t>
  </si>
  <si>
    <t>Телефон: 8 914 476 65 36</t>
  </si>
  <si>
    <t>Забайкальский аграрный институт – филиал ФГБОУ ВО «Иркутский государственный аграрный университет имени А. А. Ежевского», Каюкова Светлана Николаевна</t>
  </si>
  <si>
    <t>Доцент, к.б.н., внутренний совместитель кафедры "Зоотехния и охотоведение</t>
  </si>
  <si>
    <t>Телефон: 8 924 506 00 67</t>
  </si>
  <si>
    <t>E_mail: snk81@list.ru</t>
  </si>
  <si>
    <t>Забайкальский аграрный институт – филиал ФГБОУ ВО «Иркутский государственный аграрный университет имени А. А. Ежевского», Васильева Татьяна Пантелеевна</t>
  </si>
  <si>
    <t>Внутренний совместитель, старший преподаватель кафедры " Агроресурсы и управление"</t>
  </si>
  <si>
    <t>Телефон: 8 914 485 05 99</t>
  </si>
  <si>
    <t>E_mail: tatyanka.vasileva.59@bk.ru</t>
  </si>
  <si>
    <t>Забайкальский аграрный институт – филиал ФГБОУ ВО «Иркутский государственный аграрный университет имени А. А. Ежевского», Шубина Ольга Ивановна</t>
  </si>
  <si>
    <t>Доцент, к.с-х.н., заведующая кафедрой "Агробизнеса и кадастров"</t>
  </si>
  <si>
    <t>Телефон: 8 924 507 19 25</t>
  </si>
  <si>
    <t>E_mail: olgash19-25@yandex.ru</t>
  </si>
  <si>
    <t>Забайкальский аграрный институт – филиал ФГБОУ ВО «Иркутский государственный аграрный университет имени А. А. Ежевского»,  Днепроская Валентина Николаевна</t>
  </si>
  <si>
    <t>Доцент, к.с-х.н. кафедры "Агроресурсы и упраление"</t>
  </si>
  <si>
    <t>E_mail: klavdia.17@mail.ru</t>
  </si>
  <si>
    <t>Забайкальский аграрный институт – филиал ФГБОУ ВО «Иркутский государственный аграрный университет имени А. А. Ежевского»,  Галкина Ольга Викторовна</t>
  </si>
  <si>
    <t>Телефон: 8 924 374 74 41</t>
  </si>
  <si>
    <t>E_mail: galkina_olga_1966_75@mail.ru</t>
  </si>
  <si>
    <t>Телефон: 8 914 517 77 98</t>
  </si>
  <si>
    <t xml:space="preserve">Ведущий специалист Центра дополнительного профессионального и дистанционного образования </t>
  </si>
  <si>
    <t>Забайкальский аграрный институт – филиал ФГБОУ ВО «Иркутский государственный аграрный университет имени А. А. Ежевского», Нагирняк Ирина Николаевна</t>
  </si>
  <si>
    <t>Телефон: 8 914 431 54 44</t>
  </si>
  <si>
    <r>
      <t xml:space="preserve">Специализации: </t>
    </r>
    <r>
      <rPr>
        <sz val="10"/>
        <color theme="1"/>
        <rFont val="Times New Roman"/>
        <family val="1"/>
        <charset val="204"/>
      </rPr>
      <t>Мясное животноводство, Тепличное хозяйство</t>
    </r>
  </si>
  <si>
    <t>4.3</t>
  </si>
  <si>
    <t>5.9</t>
  </si>
  <si>
    <t>6</t>
  </si>
  <si>
    <t>6.1.1</t>
  </si>
  <si>
    <t>6.1.2</t>
  </si>
  <si>
    <t>6.1.3</t>
  </si>
  <si>
    <t>6.2.1</t>
  </si>
  <si>
    <t>6.2.2</t>
  </si>
  <si>
    <t>6.2.3</t>
  </si>
  <si>
    <t>7.1</t>
  </si>
  <si>
    <t>7.1.1</t>
  </si>
  <si>
    <t>7.2</t>
  </si>
  <si>
    <t>7.2.1</t>
  </si>
  <si>
    <t>7.2.2</t>
  </si>
  <si>
    <t>7.2.3</t>
  </si>
  <si>
    <t>7.3</t>
  </si>
  <si>
    <t>8</t>
  </si>
  <si>
    <t>8.1</t>
  </si>
  <si>
    <t>8.3</t>
  </si>
  <si>
    <t>8.4</t>
  </si>
  <si>
    <t>8.5</t>
  </si>
  <si>
    <t>8.6</t>
  </si>
  <si>
    <t>9</t>
  </si>
  <si>
    <t>9.1</t>
  </si>
  <si>
    <t>9.3</t>
  </si>
  <si>
    <t>9.4</t>
  </si>
  <si>
    <t>9.5</t>
  </si>
  <si>
    <t>9.6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</si>
  <si>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</si>
  <si>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</si>
  <si>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</si>
  <si>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</si>
  <si>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</si>
  <si>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</si>
  <si>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</si>
  <si>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</si>
  <si>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</si>
  <si>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</si>
  <si>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</si>
  <si>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</si>
  <si>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</si>
  <si>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</si>
  <si>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</si>
  <si>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</si>
  <si>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12.4</t>
  </si>
  <si>
    <t>12.5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</si>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</sst>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3">
    <xf numFmtId="0" fontId="0" fillId="0" borderId="0" xfId="0"/>
    <xf numFmtId="0" fontId="6" fillId="2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9" fillId="0" borderId="3" xfId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top" wrapText="1"/>
    </xf>
    <xf numFmtId="0" fontId="9" fillId="0" borderId="1" xfId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9" fillId="0" borderId="0" xfId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uhzabai@mail.ru" TargetMode="External"/><Relationship Id="rId13" Type="http://schemas.openxmlformats.org/officeDocument/2006/relationships/hyperlink" Target="mailto:tppi&#8211;kgau@bk.ru" TargetMode="External"/><Relationship Id="rId18" Type="http://schemas.openxmlformats.org/officeDocument/2006/relationships/hyperlink" Target="mailto:sav.chita@mail.ru" TargetMode="External"/><Relationship Id="rId26" Type="http://schemas.openxmlformats.org/officeDocument/2006/relationships/hyperlink" Target="mailto:tppi&#8211;kgau@bk.ru" TargetMode="External"/><Relationship Id="rId39" Type="http://schemas.openxmlformats.org/officeDocument/2006/relationships/hyperlink" Target="mailto:tppi&#8211;kgau@bk.ru" TargetMode="External"/><Relationship Id="rId3" Type="http://schemas.openxmlformats.org/officeDocument/2006/relationships/hyperlink" Target="mailto:pochta@mcx.e-zab.ru" TargetMode="External"/><Relationship Id="rId21" Type="http://schemas.openxmlformats.org/officeDocument/2006/relationships/hyperlink" Target="mailto:shweczowaelena@yandex.ru" TargetMode="External"/><Relationship Id="rId34" Type="http://schemas.openxmlformats.org/officeDocument/2006/relationships/hyperlink" Target="mailto:tppi&#8211;kgau@bk.ru" TargetMode="External"/><Relationship Id="rId42" Type="http://schemas.openxmlformats.org/officeDocument/2006/relationships/hyperlink" Target="mailto:esc@zabbusiness.ru" TargetMode="External"/><Relationship Id="rId47" Type="http://schemas.openxmlformats.org/officeDocument/2006/relationships/hyperlink" Target="mailto:shweczowaelena@yandex.ru" TargetMode="External"/><Relationship Id="rId7" Type="http://schemas.openxmlformats.org/officeDocument/2006/relationships/hyperlink" Target="mailto:pochta@mcx.e-zab.ru" TargetMode="External"/><Relationship Id="rId12" Type="http://schemas.openxmlformats.org/officeDocument/2006/relationships/hyperlink" Target="mailto:tppi&#8211;kgau@bk.ru" TargetMode="External"/><Relationship Id="rId17" Type="http://schemas.openxmlformats.org/officeDocument/2006/relationships/hyperlink" Target="mailto:tppi&#8211;kgau@bk.ru" TargetMode="External"/><Relationship Id="rId25" Type="http://schemas.openxmlformats.org/officeDocument/2006/relationships/hyperlink" Target="mailto:tppi&#8211;kgau@bk.ru" TargetMode="External"/><Relationship Id="rId33" Type="http://schemas.openxmlformats.org/officeDocument/2006/relationships/hyperlink" Target="mailto:tppi&#8211;kgau@bk.ru" TargetMode="External"/><Relationship Id="rId38" Type="http://schemas.openxmlformats.org/officeDocument/2006/relationships/hyperlink" Target="mailto:shweczowaelena@yandex.ru" TargetMode="External"/><Relationship Id="rId46" Type="http://schemas.openxmlformats.org/officeDocument/2006/relationships/hyperlink" Target="mailto:shweczowaelena@yandex.ru" TargetMode="External"/><Relationship Id="rId2" Type="http://schemas.openxmlformats.org/officeDocument/2006/relationships/hyperlink" Target="mailto:pochta@mcx.e-zab.ru" TargetMode="External"/><Relationship Id="rId16" Type="http://schemas.openxmlformats.org/officeDocument/2006/relationships/hyperlink" Target="mailto:tppi&#8211;kgau@bk.ru" TargetMode="External"/><Relationship Id="rId20" Type="http://schemas.openxmlformats.org/officeDocument/2006/relationships/hyperlink" Target="mailto:sav.chita@mail.ru" TargetMode="External"/><Relationship Id="rId29" Type="http://schemas.openxmlformats.org/officeDocument/2006/relationships/hyperlink" Target="mailto:tppi&#8211;kgau@bk.ru" TargetMode="External"/><Relationship Id="rId41" Type="http://schemas.openxmlformats.org/officeDocument/2006/relationships/hyperlink" Target="mailto:pochta@mcx.e-zab.ru" TargetMode="External"/><Relationship Id="rId1" Type="http://schemas.openxmlformats.org/officeDocument/2006/relationships/hyperlink" Target="mailto:tppi&#8211;kgau@bk.ru" TargetMode="External"/><Relationship Id="rId6" Type="http://schemas.openxmlformats.org/officeDocument/2006/relationships/hyperlink" Target="mailto:pochta@mcx.e-zab.ru" TargetMode="External"/><Relationship Id="rId11" Type="http://schemas.openxmlformats.org/officeDocument/2006/relationships/hyperlink" Target="mailto:tppi&#8211;kgau@bk.ru" TargetMode="External"/><Relationship Id="rId24" Type="http://schemas.openxmlformats.org/officeDocument/2006/relationships/hyperlink" Target="https://www.rusprofile.ru/person/bronnikova-gg-750100094300" TargetMode="External"/><Relationship Id="rId32" Type="http://schemas.openxmlformats.org/officeDocument/2006/relationships/hyperlink" Target="mailto:tppi&#8211;kgau@bk.ru" TargetMode="External"/><Relationship Id="rId37" Type="http://schemas.openxmlformats.org/officeDocument/2006/relationships/hyperlink" Target="mailto:tppi&#8211;kgau@bk.ru" TargetMode="External"/><Relationship Id="rId40" Type="http://schemas.openxmlformats.org/officeDocument/2006/relationships/hyperlink" Target="mailto:tppi&#8211;kgau@bk.ru" TargetMode="External"/><Relationship Id="rId45" Type="http://schemas.openxmlformats.org/officeDocument/2006/relationships/hyperlink" Target="mailto:shweczowaelena@yandex.ru" TargetMode="External"/><Relationship Id="rId5" Type="http://schemas.openxmlformats.org/officeDocument/2006/relationships/hyperlink" Target="mailto:pochta@mcx.e-zab.ru" TargetMode="External"/><Relationship Id="rId15" Type="http://schemas.openxmlformats.org/officeDocument/2006/relationships/hyperlink" Target="mailto:sav.chita@mail.ru" TargetMode="External"/><Relationship Id="rId23" Type="http://schemas.openxmlformats.org/officeDocument/2006/relationships/hyperlink" Target="mailto:biznes_chita@mail.ru" TargetMode="External"/><Relationship Id="rId28" Type="http://schemas.openxmlformats.org/officeDocument/2006/relationships/hyperlink" Target="mailto:tppi&#8211;kgau@bk.ru" TargetMode="External"/><Relationship Id="rId36" Type="http://schemas.openxmlformats.org/officeDocument/2006/relationships/hyperlink" Target="mailto:9145005555@mail.ru" TargetMode="External"/><Relationship Id="rId10" Type="http://schemas.openxmlformats.org/officeDocument/2006/relationships/hyperlink" Target="mailto:tppi&#8211;kgau@bk.ru" TargetMode="External"/><Relationship Id="rId19" Type="http://schemas.openxmlformats.org/officeDocument/2006/relationships/hyperlink" Target="mailto:sav.chita@mail.ru" TargetMode="External"/><Relationship Id="rId31" Type="http://schemas.openxmlformats.org/officeDocument/2006/relationships/hyperlink" Target="mailto:tppi&#8211;kgau@bk.ru" TargetMode="External"/><Relationship Id="rId44" Type="http://schemas.openxmlformats.org/officeDocument/2006/relationships/hyperlink" Target="mailto:tppi&#8211;kgau@bk.ru" TargetMode="External"/><Relationship Id="rId4" Type="http://schemas.openxmlformats.org/officeDocument/2006/relationships/hyperlink" Target="mailto:9145005555@mail.ru" TargetMode="External"/><Relationship Id="rId9" Type="http://schemas.openxmlformats.org/officeDocument/2006/relationships/hyperlink" Target="mailto:shweczowaelena@yandex.ru" TargetMode="External"/><Relationship Id="rId14" Type="http://schemas.openxmlformats.org/officeDocument/2006/relationships/hyperlink" Target="mailto:esc@zabbusiness.ru" TargetMode="External"/><Relationship Id="rId22" Type="http://schemas.openxmlformats.org/officeDocument/2006/relationships/hyperlink" Target="mailto:buhzabai@mail.ru" TargetMode="External"/><Relationship Id="rId27" Type="http://schemas.openxmlformats.org/officeDocument/2006/relationships/hyperlink" Target="mailto:tppi&#8211;kgau@bk.ru" TargetMode="External"/><Relationship Id="rId30" Type="http://schemas.openxmlformats.org/officeDocument/2006/relationships/hyperlink" Target="mailto:tppi&#8211;kgau@bk.ru" TargetMode="External"/><Relationship Id="rId35" Type="http://schemas.openxmlformats.org/officeDocument/2006/relationships/hyperlink" Target="mailto:pochta@mcx.e-zab.ru" TargetMode="External"/><Relationship Id="rId43" Type="http://schemas.openxmlformats.org/officeDocument/2006/relationships/hyperlink" Target="mailto:buhzabai@mail.ru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Normal="100" workbookViewId="0">
      <selection activeCell="I136" sqref="I136"/>
    </sheetView>
  </sheetViews>
  <sheetFormatPr defaultRowHeight="12.75" x14ac:dyDescent="0.2"/>
  <cols>
    <col min="1" max="1" width="5.42578125" style="86" customWidth="1"/>
    <col min="2" max="2" width="37.85546875" style="1" customWidth="1"/>
    <col min="3" max="3" width="12.140625" style="1" customWidth="1"/>
    <col min="4" max="4" width="14.5703125" style="1" customWidth="1"/>
    <col min="5" max="5" width="22.85546875" style="1" customWidth="1"/>
    <col min="6" max="6" width="17.140625" style="1" customWidth="1"/>
    <col min="7" max="7" width="21.140625" style="1" customWidth="1"/>
    <col min="8" max="8" width="33.42578125" style="1" customWidth="1"/>
    <col min="9" max="9" width="20" style="1" customWidth="1"/>
    <col min="10" max="10" width="18.85546875" style="1" customWidth="1"/>
    <col min="11" max="11" width="18.28515625" style="1" customWidth="1"/>
    <col min="12" max="13" width="9.140625" style="1"/>
    <col min="14" max="15" width="58.42578125" style="1" customWidth="1"/>
    <col min="16" max="256" width="9.140625" style="1"/>
    <col min="257" max="257" width="5.42578125" style="1" customWidth="1"/>
    <col min="258" max="258" width="35.7109375" style="1" customWidth="1"/>
    <col min="259" max="259" width="12.140625" style="1" customWidth="1"/>
    <col min="260" max="260" width="14.5703125" style="1" customWidth="1"/>
    <col min="261" max="261" width="22.85546875" style="1" customWidth="1"/>
    <col min="262" max="262" width="17.140625" style="1" customWidth="1"/>
    <col min="263" max="263" width="19.28515625" style="1" customWidth="1"/>
    <col min="264" max="264" width="33.42578125" style="1" customWidth="1"/>
    <col min="265" max="265" width="20" style="1" customWidth="1"/>
    <col min="266" max="266" width="18.85546875" style="1" customWidth="1"/>
    <col min="267" max="267" width="18.28515625" style="1" customWidth="1"/>
    <col min="268" max="269" width="9.140625" style="1"/>
    <col min="270" max="271" width="58.42578125" style="1" customWidth="1"/>
    <col min="272" max="512" width="9.140625" style="1"/>
    <col min="513" max="513" width="5.42578125" style="1" customWidth="1"/>
    <col min="514" max="514" width="35.7109375" style="1" customWidth="1"/>
    <col min="515" max="515" width="12.140625" style="1" customWidth="1"/>
    <col min="516" max="516" width="14.5703125" style="1" customWidth="1"/>
    <col min="517" max="517" width="22.85546875" style="1" customWidth="1"/>
    <col min="518" max="518" width="17.140625" style="1" customWidth="1"/>
    <col min="519" max="519" width="19.28515625" style="1" customWidth="1"/>
    <col min="520" max="520" width="33.42578125" style="1" customWidth="1"/>
    <col min="521" max="521" width="20" style="1" customWidth="1"/>
    <col min="522" max="522" width="18.85546875" style="1" customWidth="1"/>
    <col min="523" max="523" width="18.28515625" style="1" customWidth="1"/>
    <col min="524" max="525" width="9.140625" style="1"/>
    <col min="526" max="527" width="58.42578125" style="1" customWidth="1"/>
    <col min="528" max="768" width="9.140625" style="1"/>
    <col min="769" max="769" width="5.42578125" style="1" customWidth="1"/>
    <col min="770" max="770" width="35.7109375" style="1" customWidth="1"/>
    <col min="771" max="771" width="12.140625" style="1" customWidth="1"/>
    <col min="772" max="772" width="14.5703125" style="1" customWidth="1"/>
    <col min="773" max="773" width="22.85546875" style="1" customWidth="1"/>
    <col min="774" max="774" width="17.140625" style="1" customWidth="1"/>
    <col min="775" max="775" width="19.28515625" style="1" customWidth="1"/>
    <col min="776" max="776" width="33.42578125" style="1" customWidth="1"/>
    <col min="777" max="777" width="20" style="1" customWidth="1"/>
    <col min="778" max="778" width="18.85546875" style="1" customWidth="1"/>
    <col min="779" max="779" width="18.28515625" style="1" customWidth="1"/>
    <col min="780" max="781" width="9.140625" style="1"/>
    <col min="782" max="783" width="58.42578125" style="1" customWidth="1"/>
    <col min="784" max="1024" width="9.140625" style="1"/>
    <col min="1025" max="1025" width="5.42578125" style="1" customWidth="1"/>
    <col min="1026" max="1026" width="35.7109375" style="1" customWidth="1"/>
    <col min="1027" max="1027" width="12.140625" style="1" customWidth="1"/>
    <col min="1028" max="1028" width="14.5703125" style="1" customWidth="1"/>
    <col min="1029" max="1029" width="22.85546875" style="1" customWidth="1"/>
    <col min="1030" max="1030" width="17.140625" style="1" customWidth="1"/>
    <col min="1031" max="1031" width="19.28515625" style="1" customWidth="1"/>
    <col min="1032" max="1032" width="33.42578125" style="1" customWidth="1"/>
    <col min="1033" max="1033" width="20" style="1" customWidth="1"/>
    <col min="1034" max="1034" width="18.85546875" style="1" customWidth="1"/>
    <col min="1035" max="1035" width="18.28515625" style="1" customWidth="1"/>
    <col min="1036" max="1037" width="9.140625" style="1"/>
    <col min="1038" max="1039" width="58.42578125" style="1" customWidth="1"/>
    <col min="1040" max="1280" width="9.140625" style="1"/>
    <col min="1281" max="1281" width="5.42578125" style="1" customWidth="1"/>
    <col min="1282" max="1282" width="35.7109375" style="1" customWidth="1"/>
    <col min="1283" max="1283" width="12.140625" style="1" customWidth="1"/>
    <col min="1284" max="1284" width="14.5703125" style="1" customWidth="1"/>
    <col min="1285" max="1285" width="22.85546875" style="1" customWidth="1"/>
    <col min="1286" max="1286" width="17.140625" style="1" customWidth="1"/>
    <col min="1287" max="1287" width="19.28515625" style="1" customWidth="1"/>
    <col min="1288" max="1288" width="33.42578125" style="1" customWidth="1"/>
    <col min="1289" max="1289" width="20" style="1" customWidth="1"/>
    <col min="1290" max="1290" width="18.85546875" style="1" customWidth="1"/>
    <col min="1291" max="1291" width="18.28515625" style="1" customWidth="1"/>
    <col min="1292" max="1293" width="9.140625" style="1"/>
    <col min="1294" max="1295" width="58.42578125" style="1" customWidth="1"/>
    <col min="1296" max="1536" width="9.140625" style="1"/>
    <col min="1537" max="1537" width="5.42578125" style="1" customWidth="1"/>
    <col min="1538" max="1538" width="35.7109375" style="1" customWidth="1"/>
    <col min="1539" max="1539" width="12.140625" style="1" customWidth="1"/>
    <col min="1540" max="1540" width="14.5703125" style="1" customWidth="1"/>
    <col min="1541" max="1541" width="22.85546875" style="1" customWidth="1"/>
    <col min="1542" max="1542" width="17.140625" style="1" customWidth="1"/>
    <col min="1543" max="1543" width="19.28515625" style="1" customWidth="1"/>
    <col min="1544" max="1544" width="33.42578125" style="1" customWidth="1"/>
    <col min="1545" max="1545" width="20" style="1" customWidth="1"/>
    <col min="1546" max="1546" width="18.85546875" style="1" customWidth="1"/>
    <col min="1547" max="1547" width="18.28515625" style="1" customWidth="1"/>
    <col min="1548" max="1549" width="9.140625" style="1"/>
    <col min="1550" max="1551" width="58.42578125" style="1" customWidth="1"/>
    <col min="1552" max="1792" width="9.140625" style="1"/>
    <col min="1793" max="1793" width="5.42578125" style="1" customWidth="1"/>
    <col min="1794" max="1794" width="35.7109375" style="1" customWidth="1"/>
    <col min="1795" max="1795" width="12.140625" style="1" customWidth="1"/>
    <col min="1796" max="1796" width="14.5703125" style="1" customWidth="1"/>
    <col min="1797" max="1797" width="22.85546875" style="1" customWidth="1"/>
    <col min="1798" max="1798" width="17.140625" style="1" customWidth="1"/>
    <col min="1799" max="1799" width="19.28515625" style="1" customWidth="1"/>
    <col min="1800" max="1800" width="33.42578125" style="1" customWidth="1"/>
    <col min="1801" max="1801" width="20" style="1" customWidth="1"/>
    <col min="1802" max="1802" width="18.85546875" style="1" customWidth="1"/>
    <col min="1803" max="1803" width="18.28515625" style="1" customWidth="1"/>
    <col min="1804" max="1805" width="9.140625" style="1"/>
    <col min="1806" max="1807" width="58.42578125" style="1" customWidth="1"/>
    <col min="1808" max="2048" width="9.140625" style="1"/>
    <col min="2049" max="2049" width="5.42578125" style="1" customWidth="1"/>
    <col min="2050" max="2050" width="35.7109375" style="1" customWidth="1"/>
    <col min="2051" max="2051" width="12.140625" style="1" customWidth="1"/>
    <col min="2052" max="2052" width="14.5703125" style="1" customWidth="1"/>
    <col min="2053" max="2053" width="22.85546875" style="1" customWidth="1"/>
    <col min="2054" max="2054" width="17.140625" style="1" customWidth="1"/>
    <col min="2055" max="2055" width="19.28515625" style="1" customWidth="1"/>
    <col min="2056" max="2056" width="33.42578125" style="1" customWidth="1"/>
    <col min="2057" max="2057" width="20" style="1" customWidth="1"/>
    <col min="2058" max="2058" width="18.85546875" style="1" customWidth="1"/>
    <col min="2059" max="2059" width="18.28515625" style="1" customWidth="1"/>
    <col min="2060" max="2061" width="9.140625" style="1"/>
    <col min="2062" max="2063" width="58.42578125" style="1" customWidth="1"/>
    <col min="2064" max="2304" width="9.140625" style="1"/>
    <col min="2305" max="2305" width="5.42578125" style="1" customWidth="1"/>
    <col min="2306" max="2306" width="35.7109375" style="1" customWidth="1"/>
    <col min="2307" max="2307" width="12.140625" style="1" customWidth="1"/>
    <col min="2308" max="2308" width="14.5703125" style="1" customWidth="1"/>
    <col min="2309" max="2309" width="22.85546875" style="1" customWidth="1"/>
    <col min="2310" max="2310" width="17.140625" style="1" customWidth="1"/>
    <col min="2311" max="2311" width="19.28515625" style="1" customWidth="1"/>
    <col min="2312" max="2312" width="33.42578125" style="1" customWidth="1"/>
    <col min="2313" max="2313" width="20" style="1" customWidth="1"/>
    <col min="2314" max="2314" width="18.85546875" style="1" customWidth="1"/>
    <col min="2315" max="2315" width="18.28515625" style="1" customWidth="1"/>
    <col min="2316" max="2317" width="9.140625" style="1"/>
    <col min="2318" max="2319" width="58.42578125" style="1" customWidth="1"/>
    <col min="2320" max="2560" width="9.140625" style="1"/>
    <col min="2561" max="2561" width="5.42578125" style="1" customWidth="1"/>
    <col min="2562" max="2562" width="35.7109375" style="1" customWidth="1"/>
    <col min="2563" max="2563" width="12.140625" style="1" customWidth="1"/>
    <col min="2564" max="2564" width="14.5703125" style="1" customWidth="1"/>
    <col min="2565" max="2565" width="22.85546875" style="1" customWidth="1"/>
    <col min="2566" max="2566" width="17.140625" style="1" customWidth="1"/>
    <col min="2567" max="2567" width="19.28515625" style="1" customWidth="1"/>
    <col min="2568" max="2568" width="33.42578125" style="1" customWidth="1"/>
    <col min="2569" max="2569" width="20" style="1" customWidth="1"/>
    <col min="2570" max="2570" width="18.85546875" style="1" customWidth="1"/>
    <col min="2571" max="2571" width="18.28515625" style="1" customWidth="1"/>
    <col min="2572" max="2573" width="9.140625" style="1"/>
    <col min="2574" max="2575" width="58.42578125" style="1" customWidth="1"/>
    <col min="2576" max="2816" width="9.140625" style="1"/>
    <col min="2817" max="2817" width="5.42578125" style="1" customWidth="1"/>
    <col min="2818" max="2818" width="35.7109375" style="1" customWidth="1"/>
    <col min="2819" max="2819" width="12.140625" style="1" customWidth="1"/>
    <col min="2820" max="2820" width="14.5703125" style="1" customWidth="1"/>
    <col min="2821" max="2821" width="22.85546875" style="1" customWidth="1"/>
    <col min="2822" max="2822" width="17.140625" style="1" customWidth="1"/>
    <col min="2823" max="2823" width="19.28515625" style="1" customWidth="1"/>
    <col min="2824" max="2824" width="33.42578125" style="1" customWidth="1"/>
    <col min="2825" max="2825" width="20" style="1" customWidth="1"/>
    <col min="2826" max="2826" width="18.85546875" style="1" customWidth="1"/>
    <col min="2827" max="2827" width="18.28515625" style="1" customWidth="1"/>
    <col min="2828" max="2829" width="9.140625" style="1"/>
    <col min="2830" max="2831" width="58.42578125" style="1" customWidth="1"/>
    <col min="2832" max="3072" width="9.140625" style="1"/>
    <col min="3073" max="3073" width="5.42578125" style="1" customWidth="1"/>
    <col min="3074" max="3074" width="35.7109375" style="1" customWidth="1"/>
    <col min="3075" max="3075" width="12.140625" style="1" customWidth="1"/>
    <col min="3076" max="3076" width="14.5703125" style="1" customWidth="1"/>
    <col min="3077" max="3077" width="22.85546875" style="1" customWidth="1"/>
    <col min="3078" max="3078" width="17.140625" style="1" customWidth="1"/>
    <col min="3079" max="3079" width="19.28515625" style="1" customWidth="1"/>
    <col min="3080" max="3080" width="33.42578125" style="1" customWidth="1"/>
    <col min="3081" max="3081" width="20" style="1" customWidth="1"/>
    <col min="3082" max="3082" width="18.85546875" style="1" customWidth="1"/>
    <col min="3083" max="3083" width="18.28515625" style="1" customWidth="1"/>
    <col min="3084" max="3085" width="9.140625" style="1"/>
    <col min="3086" max="3087" width="58.42578125" style="1" customWidth="1"/>
    <col min="3088" max="3328" width="9.140625" style="1"/>
    <col min="3329" max="3329" width="5.42578125" style="1" customWidth="1"/>
    <col min="3330" max="3330" width="35.7109375" style="1" customWidth="1"/>
    <col min="3331" max="3331" width="12.140625" style="1" customWidth="1"/>
    <col min="3332" max="3332" width="14.5703125" style="1" customWidth="1"/>
    <col min="3333" max="3333" width="22.85546875" style="1" customWidth="1"/>
    <col min="3334" max="3334" width="17.140625" style="1" customWidth="1"/>
    <col min="3335" max="3335" width="19.28515625" style="1" customWidth="1"/>
    <col min="3336" max="3336" width="33.42578125" style="1" customWidth="1"/>
    <col min="3337" max="3337" width="20" style="1" customWidth="1"/>
    <col min="3338" max="3338" width="18.85546875" style="1" customWidth="1"/>
    <col min="3339" max="3339" width="18.28515625" style="1" customWidth="1"/>
    <col min="3340" max="3341" width="9.140625" style="1"/>
    <col min="3342" max="3343" width="58.42578125" style="1" customWidth="1"/>
    <col min="3344" max="3584" width="9.140625" style="1"/>
    <col min="3585" max="3585" width="5.42578125" style="1" customWidth="1"/>
    <col min="3586" max="3586" width="35.7109375" style="1" customWidth="1"/>
    <col min="3587" max="3587" width="12.140625" style="1" customWidth="1"/>
    <col min="3588" max="3588" width="14.5703125" style="1" customWidth="1"/>
    <col min="3589" max="3589" width="22.85546875" style="1" customWidth="1"/>
    <col min="3590" max="3590" width="17.140625" style="1" customWidth="1"/>
    <col min="3591" max="3591" width="19.28515625" style="1" customWidth="1"/>
    <col min="3592" max="3592" width="33.42578125" style="1" customWidth="1"/>
    <col min="3593" max="3593" width="20" style="1" customWidth="1"/>
    <col min="3594" max="3594" width="18.85546875" style="1" customWidth="1"/>
    <col min="3595" max="3595" width="18.28515625" style="1" customWidth="1"/>
    <col min="3596" max="3597" width="9.140625" style="1"/>
    <col min="3598" max="3599" width="58.42578125" style="1" customWidth="1"/>
    <col min="3600" max="3840" width="9.140625" style="1"/>
    <col min="3841" max="3841" width="5.42578125" style="1" customWidth="1"/>
    <col min="3842" max="3842" width="35.7109375" style="1" customWidth="1"/>
    <col min="3843" max="3843" width="12.140625" style="1" customWidth="1"/>
    <col min="3844" max="3844" width="14.5703125" style="1" customWidth="1"/>
    <col min="3845" max="3845" width="22.85546875" style="1" customWidth="1"/>
    <col min="3846" max="3846" width="17.140625" style="1" customWidth="1"/>
    <col min="3847" max="3847" width="19.28515625" style="1" customWidth="1"/>
    <col min="3848" max="3848" width="33.42578125" style="1" customWidth="1"/>
    <col min="3849" max="3849" width="20" style="1" customWidth="1"/>
    <col min="3850" max="3850" width="18.85546875" style="1" customWidth="1"/>
    <col min="3851" max="3851" width="18.28515625" style="1" customWidth="1"/>
    <col min="3852" max="3853" width="9.140625" style="1"/>
    <col min="3854" max="3855" width="58.42578125" style="1" customWidth="1"/>
    <col min="3856" max="4096" width="9.140625" style="1"/>
    <col min="4097" max="4097" width="5.42578125" style="1" customWidth="1"/>
    <col min="4098" max="4098" width="35.7109375" style="1" customWidth="1"/>
    <col min="4099" max="4099" width="12.140625" style="1" customWidth="1"/>
    <col min="4100" max="4100" width="14.5703125" style="1" customWidth="1"/>
    <col min="4101" max="4101" width="22.85546875" style="1" customWidth="1"/>
    <col min="4102" max="4102" width="17.140625" style="1" customWidth="1"/>
    <col min="4103" max="4103" width="19.28515625" style="1" customWidth="1"/>
    <col min="4104" max="4104" width="33.42578125" style="1" customWidth="1"/>
    <col min="4105" max="4105" width="20" style="1" customWidth="1"/>
    <col min="4106" max="4106" width="18.85546875" style="1" customWidth="1"/>
    <col min="4107" max="4107" width="18.28515625" style="1" customWidth="1"/>
    <col min="4108" max="4109" width="9.140625" style="1"/>
    <col min="4110" max="4111" width="58.42578125" style="1" customWidth="1"/>
    <col min="4112" max="4352" width="9.140625" style="1"/>
    <col min="4353" max="4353" width="5.42578125" style="1" customWidth="1"/>
    <col min="4354" max="4354" width="35.7109375" style="1" customWidth="1"/>
    <col min="4355" max="4355" width="12.140625" style="1" customWidth="1"/>
    <col min="4356" max="4356" width="14.5703125" style="1" customWidth="1"/>
    <col min="4357" max="4357" width="22.85546875" style="1" customWidth="1"/>
    <col min="4358" max="4358" width="17.140625" style="1" customWidth="1"/>
    <col min="4359" max="4359" width="19.28515625" style="1" customWidth="1"/>
    <col min="4360" max="4360" width="33.42578125" style="1" customWidth="1"/>
    <col min="4361" max="4361" width="20" style="1" customWidth="1"/>
    <col min="4362" max="4362" width="18.85546875" style="1" customWidth="1"/>
    <col min="4363" max="4363" width="18.28515625" style="1" customWidth="1"/>
    <col min="4364" max="4365" width="9.140625" style="1"/>
    <col min="4366" max="4367" width="58.42578125" style="1" customWidth="1"/>
    <col min="4368" max="4608" width="9.140625" style="1"/>
    <col min="4609" max="4609" width="5.42578125" style="1" customWidth="1"/>
    <col min="4610" max="4610" width="35.7109375" style="1" customWidth="1"/>
    <col min="4611" max="4611" width="12.140625" style="1" customWidth="1"/>
    <col min="4612" max="4612" width="14.5703125" style="1" customWidth="1"/>
    <col min="4613" max="4613" width="22.85546875" style="1" customWidth="1"/>
    <col min="4614" max="4614" width="17.140625" style="1" customWidth="1"/>
    <col min="4615" max="4615" width="19.28515625" style="1" customWidth="1"/>
    <col min="4616" max="4616" width="33.42578125" style="1" customWidth="1"/>
    <col min="4617" max="4617" width="20" style="1" customWidth="1"/>
    <col min="4618" max="4618" width="18.85546875" style="1" customWidth="1"/>
    <col min="4619" max="4619" width="18.28515625" style="1" customWidth="1"/>
    <col min="4620" max="4621" width="9.140625" style="1"/>
    <col min="4622" max="4623" width="58.42578125" style="1" customWidth="1"/>
    <col min="4624" max="4864" width="9.140625" style="1"/>
    <col min="4865" max="4865" width="5.42578125" style="1" customWidth="1"/>
    <col min="4866" max="4866" width="35.7109375" style="1" customWidth="1"/>
    <col min="4867" max="4867" width="12.140625" style="1" customWidth="1"/>
    <col min="4868" max="4868" width="14.5703125" style="1" customWidth="1"/>
    <col min="4869" max="4869" width="22.85546875" style="1" customWidth="1"/>
    <col min="4870" max="4870" width="17.140625" style="1" customWidth="1"/>
    <col min="4871" max="4871" width="19.28515625" style="1" customWidth="1"/>
    <col min="4872" max="4872" width="33.42578125" style="1" customWidth="1"/>
    <col min="4873" max="4873" width="20" style="1" customWidth="1"/>
    <col min="4874" max="4874" width="18.85546875" style="1" customWidth="1"/>
    <col min="4875" max="4875" width="18.28515625" style="1" customWidth="1"/>
    <col min="4876" max="4877" width="9.140625" style="1"/>
    <col min="4878" max="4879" width="58.42578125" style="1" customWidth="1"/>
    <col min="4880" max="5120" width="9.140625" style="1"/>
    <col min="5121" max="5121" width="5.42578125" style="1" customWidth="1"/>
    <col min="5122" max="5122" width="35.7109375" style="1" customWidth="1"/>
    <col min="5123" max="5123" width="12.140625" style="1" customWidth="1"/>
    <col min="5124" max="5124" width="14.5703125" style="1" customWidth="1"/>
    <col min="5125" max="5125" width="22.85546875" style="1" customWidth="1"/>
    <col min="5126" max="5126" width="17.140625" style="1" customWidth="1"/>
    <col min="5127" max="5127" width="19.28515625" style="1" customWidth="1"/>
    <col min="5128" max="5128" width="33.42578125" style="1" customWidth="1"/>
    <col min="5129" max="5129" width="20" style="1" customWidth="1"/>
    <col min="5130" max="5130" width="18.85546875" style="1" customWidth="1"/>
    <col min="5131" max="5131" width="18.28515625" style="1" customWidth="1"/>
    <col min="5132" max="5133" width="9.140625" style="1"/>
    <col min="5134" max="5135" width="58.42578125" style="1" customWidth="1"/>
    <col min="5136" max="5376" width="9.140625" style="1"/>
    <col min="5377" max="5377" width="5.42578125" style="1" customWidth="1"/>
    <col min="5378" max="5378" width="35.7109375" style="1" customWidth="1"/>
    <col min="5379" max="5379" width="12.140625" style="1" customWidth="1"/>
    <col min="5380" max="5380" width="14.5703125" style="1" customWidth="1"/>
    <col min="5381" max="5381" width="22.85546875" style="1" customWidth="1"/>
    <col min="5382" max="5382" width="17.140625" style="1" customWidth="1"/>
    <col min="5383" max="5383" width="19.28515625" style="1" customWidth="1"/>
    <col min="5384" max="5384" width="33.42578125" style="1" customWidth="1"/>
    <col min="5385" max="5385" width="20" style="1" customWidth="1"/>
    <col min="5386" max="5386" width="18.85546875" style="1" customWidth="1"/>
    <col min="5387" max="5387" width="18.28515625" style="1" customWidth="1"/>
    <col min="5388" max="5389" width="9.140625" style="1"/>
    <col min="5390" max="5391" width="58.42578125" style="1" customWidth="1"/>
    <col min="5392" max="5632" width="9.140625" style="1"/>
    <col min="5633" max="5633" width="5.42578125" style="1" customWidth="1"/>
    <col min="5634" max="5634" width="35.7109375" style="1" customWidth="1"/>
    <col min="5635" max="5635" width="12.140625" style="1" customWidth="1"/>
    <col min="5636" max="5636" width="14.5703125" style="1" customWidth="1"/>
    <col min="5637" max="5637" width="22.85546875" style="1" customWidth="1"/>
    <col min="5638" max="5638" width="17.140625" style="1" customWidth="1"/>
    <col min="5639" max="5639" width="19.28515625" style="1" customWidth="1"/>
    <col min="5640" max="5640" width="33.42578125" style="1" customWidth="1"/>
    <col min="5641" max="5641" width="20" style="1" customWidth="1"/>
    <col min="5642" max="5642" width="18.85546875" style="1" customWidth="1"/>
    <col min="5643" max="5643" width="18.28515625" style="1" customWidth="1"/>
    <col min="5644" max="5645" width="9.140625" style="1"/>
    <col min="5646" max="5647" width="58.42578125" style="1" customWidth="1"/>
    <col min="5648" max="5888" width="9.140625" style="1"/>
    <col min="5889" max="5889" width="5.42578125" style="1" customWidth="1"/>
    <col min="5890" max="5890" width="35.7109375" style="1" customWidth="1"/>
    <col min="5891" max="5891" width="12.140625" style="1" customWidth="1"/>
    <col min="5892" max="5892" width="14.5703125" style="1" customWidth="1"/>
    <col min="5893" max="5893" width="22.85546875" style="1" customWidth="1"/>
    <col min="5894" max="5894" width="17.140625" style="1" customWidth="1"/>
    <col min="5895" max="5895" width="19.28515625" style="1" customWidth="1"/>
    <col min="5896" max="5896" width="33.42578125" style="1" customWidth="1"/>
    <col min="5897" max="5897" width="20" style="1" customWidth="1"/>
    <col min="5898" max="5898" width="18.85546875" style="1" customWidth="1"/>
    <col min="5899" max="5899" width="18.28515625" style="1" customWidth="1"/>
    <col min="5900" max="5901" width="9.140625" style="1"/>
    <col min="5902" max="5903" width="58.42578125" style="1" customWidth="1"/>
    <col min="5904" max="6144" width="9.140625" style="1"/>
    <col min="6145" max="6145" width="5.42578125" style="1" customWidth="1"/>
    <col min="6146" max="6146" width="35.7109375" style="1" customWidth="1"/>
    <col min="6147" max="6147" width="12.140625" style="1" customWidth="1"/>
    <col min="6148" max="6148" width="14.5703125" style="1" customWidth="1"/>
    <col min="6149" max="6149" width="22.85546875" style="1" customWidth="1"/>
    <col min="6150" max="6150" width="17.140625" style="1" customWidth="1"/>
    <col min="6151" max="6151" width="19.28515625" style="1" customWidth="1"/>
    <col min="6152" max="6152" width="33.42578125" style="1" customWidth="1"/>
    <col min="6153" max="6153" width="20" style="1" customWidth="1"/>
    <col min="6154" max="6154" width="18.85546875" style="1" customWidth="1"/>
    <col min="6155" max="6155" width="18.28515625" style="1" customWidth="1"/>
    <col min="6156" max="6157" width="9.140625" style="1"/>
    <col min="6158" max="6159" width="58.42578125" style="1" customWidth="1"/>
    <col min="6160" max="6400" width="9.140625" style="1"/>
    <col min="6401" max="6401" width="5.42578125" style="1" customWidth="1"/>
    <col min="6402" max="6402" width="35.7109375" style="1" customWidth="1"/>
    <col min="6403" max="6403" width="12.140625" style="1" customWidth="1"/>
    <col min="6404" max="6404" width="14.5703125" style="1" customWidth="1"/>
    <col min="6405" max="6405" width="22.85546875" style="1" customWidth="1"/>
    <col min="6406" max="6406" width="17.140625" style="1" customWidth="1"/>
    <col min="6407" max="6407" width="19.28515625" style="1" customWidth="1"/>
    <col min="6408" max="6408" width="33.42578125" style="1" customWidth="1"/>
    <col min="6409" max="6409" width="20" style="1" customWidth="1"/>
    <col min="6410" max="6410" width="18.85546875" style="1" customWidth="1"/>
    <col min="6411" max="6411" width="18.28515625" style="1" customWidth="1"/>
    <col min="6412" max="6413" width="9.140625" style="1"/>
    <col min="6414" max="6415" width="58.42578125" style="1" customWidth="1"/>
    <col min="6416" max="6656" width="9.140625" style="1"/>
    <col min="6657" max="6657" width="5.42578125" style="1" customWidth="1"/>
    <col min="6658" max="6658" width="35.7109375" style="1" customWidth="1"/>
    <col min="6659" max="6659" width="12.140625" style="1" customWidth="1"/>
    <col min="6660" max="6660" width="14.5703125" style="1" customWidth="1"/>
    <col min="6661" max="6661" width="22.85546875" style="1" customWidth="1"/>
    <col min="6662" max="6662" width="17.140625" style="1" customWidth="1"/>
    <col min="6663" max="6663" width="19.28515625" style="1" customWidth="1"/>
    <col min="6664" max="6664" width="33.42578125" style="1" customWidth="1"/>
    <col min="6665" max="6665" width="20" style="1" customWidth="1"/>
    <col min="6666" max="6666" width="18.85546875" style="1" customWidth="1"/>
    <col min="6667" max="6667" width="18.28515625" style="1" customWidth="1"/>
    <col min="6668" max="6669" width="9.140625" style="1"/>
    <col min="6670" max="6671" width="58.42578125" style="1" customWidth="1"/>
    <col min="6672" max="6912" width="9.140625" style="1"/>
    <col min="6913" max="6913" width="5.42578125" style="1" customWidth="1"/>
    <col min="6914" max="6914" width="35.7109375" style="1" customWidth="1"/>
    <col min="6915" max="6915" width="12.140625" style="1" customWidth="1"/>
    <col min="6916" max="6916" width="14.5703125" style="1" customWidth="1"/>
    <col min="6917" max="6917" width="22.85546875" style="1" customWidth="1"/>
    <col min="6918" max="6918" width="17.140625" style="1" customWidth="1"/>
    <col min="6919" max="6919" width="19.28515625" style="1" customWidth="1"/>
    <col min="6920" max="6920" width="33.42578125" style="1" customWidth="1"/>
    <col min="6921" max="6921" width="20" style="1" customWidth="1"/>
    <col min="6922" max="6922" width="18.85546875" style="1" customWidth="1"/>
    <col min="6923" max="6923" width="18.28515625" style="1" customWidth="1"/>
    <col min="6924" max="6925" width="9.140625" style="1"/>
    <col min="6926" max="6927" width="58.42578125" style="1" customWidth="1"/>
    <col min="6928" max="7168" width="9.140625" style="1"/>
    <col min="7169" max="7169" width="5.42578125" style="1" customWidth="1"/>
    <col min="7170" max="7170" width="35.7109375" style="1" customWidth="1"/>
    <col min="7171" max="7171" width="12.140625" style="1" customWidth="1"/>
    <col min="7172" max="7172" width="14.5703125" style="1" customWidth="1"/>
    <col min="7173" max="7173" width="22.85546875" style="1" customWidth="1"/>
    <col min="7174" max="7174" width="17.140625" style="1" customWidth="1"/>
    <col min="7175" max="7175" width="19.28515625" style="1" customWidth="1"/>
    <col min="7176" max="7176" width="33.42578125" style="1" customWidth="1"/>
    <col min="7177" max="7177" width="20" style="1" customWidth="1"/>
    <col min="7178" max="7178" width="18.85546875" style="1" customWidth="1"/>
    <col min="7179" max="7179" width="18.28515625" style="1" customWidth="1"/>
    <col min="7180" max="7181" width="9.140625" style="1"/>
    <col min="7182" max="7183" width="58.42578125" style="1" customWidth="1"/>
    <col min="7184" max="7424" width="9.140625" style="1"/>
    <col min="7425" max="7425" width="5.42578125" style="1" customWidth="1"/>
    <col min="7426" max="7426" width="35.7109375" style="1" customWidth="1"/>
    <col min="7427" max="7427" width="12.140625" style="1" customWidth="1"/>
    <col min="7428" max="7428" width="14.5703125" style="1" customWidth="1"/>
    <col min="7429" max="7429" width="22.85546875" style="1" customWidth="1"/>
    <col min="7430" max="7430" width="17.140625" style="1" customWidth="1"/>
    <col min="7431" max="7431" width="19.28515625" style="1" customWidth="1"/>
    <col min="7432" max="7432" width="33.42578125" style="1" customWidth="1"/>
    <col min="7433" max="7433" width="20" style="1" customWidth="1"/>
    <col min="7434" max="7434" width="18.85546875" style="1" customWidth="1"/>
    <col min="7435" max="7435" width="18.28515625" style="1" customWidth="1"/>
    <col min="7436" max="7437" width="9.140625" style="1"/>
    <col min="7438" max="7439" width="58.42578125" style="1" customWidth="1"/>
    <col min="7440" max="7680" width="9.140625" style="1"/>
    <col min="7681" max="7681" width="5.42578125" style="1" customWidth="1"/>
    <col min="7682" max="7682" width="35.7109375" style="1" customWidth="1"/>
    <col min="7683" max="7683" width="12.140625" style="1" customWidth="1"/>
    <col min="7684" max="7684" width="14.5703125" style="1" customWidth="1"/>
    <col min="7685" max="7685" width="22.85546875" style="1" customWidth="1"/>
    <col min="7686" max="7686" width="17.140625" style="1" customWidth="1"/>
    <col min="7687" max="7687" width="19.28515625" style="1" customWidth="1"/>
    <col min="7688" max="7688" width="33.42578125" style="1" customWidth="1"/>
    <col min="7689" max="7689" width="20" style="1" customWidth="1"/>
    <col min="7690" max="7690" width="18.85546875" style="1" customWidth="1"/>
    <col min="7691" max="7691" width="18.28515625" style="1" customWidth="1"/>
    <col min="7692" max="7693" width="9.140625" style="1"/>
    <col min="7694" max="7695" width="58.42578125" style="1" customWidth="1"/>
    <col min="7696" max="7936" width="9.140625" style="1"/>
    <col min="7937" max="7937" width="5.42578125" style="1" customWidth="1"/>
    <col min="7938" max="7938" width="35.7109375" style="1" customWidth="1"/>
    <col min="7939" max="7939" width="12.140625" style="1" customWidth="1"/>
    <col min="7940" max="7940" width="14.5703125" style="1" customWidth="1"/>
    <col min="7941" max="7941" width="22.85546875" style="1" customWidth="1"/>
    <col min="7942" max="7942" width="17.140625" style="1" customWidth="1"/>
    <col min="7943" max="7943" width="19.28515625" style="1" customWidth="1"/>
    <col min="7944" max="7944" width="33.42578125" style="1" customWidth="1"/>
    <col min="7945" max="7945" width="20" style="1" customWidth="1"/>
    <col min="7946" max="7946" width="18.85546875" style="1" customWidth="1"/>
    <col min="7947" max="7947" width="18.28515625" style="1" customWidth="1"/>
    <col min="7948" max="7949" width="9.140625" style="1"/>
    <col min="7950" max="7951" width="58.42578125" style="1" customWidth="1"/>
    <col min="7952" max="8192" width="9.140625" style="1"/>
    <col min="8193" max="8193" width="5.42578125" style="1" customWidth="1"/>
    <col min="8194" max="8194" width="35.7109375" style="1" customWidth="1"/>
    <col min="8195" max="8195" width="12.140625" style="1" customWidth="1"/>
    <col min="8196" max="8196" width="14.5703125" style="1" customWidth="1"/>
    <col min="8197" max="8197" width="22.85546875" style="1" customWidth="1"/>
    <col min="8198" max="8198" width="17.140625" style="1" customWidth="1"/>
    <col min="8199" max="8199" width="19.28515625" style="1" customWidth="1"/>
    <col min="8200" max="8200" width="33.42578125" style="1" customWidth="1"/>
    <col min="8201" max="8201" width="20" style="1" customWidth="1"/>
    <col min="8202" max="8202" width="18.85546875" style="1" customWidth="1"/>
    <col min="8203" max="8203" width="18.28515625" style="1" customWidth="1"/>
    <col min="8204" max="8205" width="9.140625" style="1"/>
    <col min="8206" max="8207" width="58.42578125" style="1" customWidth="1"/>
    <col min="8208" max="8448" width="9.140625" style="1"/>
    <col min="8449" max="8449" width="5.42578125" style="1" customWidth="1"/>
    <col min="8450" max="8450" width="35.7109375" style="1" customWidth="1"/>
    <col min="8451" max="8451" width="12.140625" style="1" customWidth="1"/>
    <col min="8452" max="8452" width="14.5703125" style="1" customWidth="1"/>
    <col min="8453" max="8453" width="22.85546875" style="1" customWidth="1"/>
    <col min="8454" max="8454" width="17.140625" style="1" customWidth="1"/>
    <col min="8455" max="8455" width="19.28515625" style="1" customWidth="1"/>
    <col min="8456" max="8456" width="33.42578125" style="1" customWidth="1"/>
    <col min="8457" max="8457" width="20" style="1" customWidth="1"/>
    <col min="8458" max="8458" width="18.85546875" style="1" customWidth="1"/>
    <col min="8459" max="8459" width="18.28515625" style="1" customWidth="1"/>
    <col min="8460" max="8461" width="9.140625" style="1"/>
    <col min="8462" max="8463" width="58.42578125" style="1" customWidth="1"/>
    <col min="8464" max="8704" width="9.140625" style="1"/>
    <col min="8705" max="8705" width="5.42578125" style="1" customWidth="1"/>
    <col min="8706" max="8706" width="35.7109375" style="1" customWidth="1"/>
    <col min="8707" max="8707" width="12.140625" style="1" customWidth="1"/>
    <col min="8708" max="8708" width="14.5703125" style="1" customWidth="1"/>
    <col min="8709" max="8709" width="22.85546875" style="1" customWidth="1"/>
    <col min="8710" max="8710" width="17.140625" style="1" customWidth="1"/>
    <col min="8711" max="8711" width="19.28515625" style="1" customWidth="1"/>
    <col min="8712" max="8712" width="33.42578125" style="1" customWidth="1"/>
    <col min="8713" max="8713" width="20" style="1" customWidth="1"/>
    <col min="8714" max="8714" width="18.85546875" style="1" customWidth="1"/>
    <col min="8715" max="8715" width="18.28515625" style="1" customWidth="1"/>
    <col min="8716" max="8717" width="9.140625" style="1"/>
    <col min="8718" max="8719" width="58.42578125" style="1" customWidth="1"/>
    <col min="8720" max="8960" width="9.140625" style="1"/>
    <col min="8961" max="8961" width="5.42578125" style="1" customWidth="1"/>
    <col min="8962" max="8962" width="35.7109375" style="1" customWidth="1"/>
    <col min="8963" max="8963" width="12.140625" style="1" customWidth="1"/>
    <col min="8964" max="8964" width="14.5703125" style="1" customWidth="1"/>
    <col min="8965" max="8965" width="22.85546875" style="1" customWidth="1"/>
    <col min="8966" max="8966" width="17.140625" style="1" customWidth="1"/>
    <col min="8967" max="8967" width="19.28515625" style="1" customWidth="1"/>
    <col min="8968" max="8968" width="33.42578125" style="1" customWidth="1"/>
    <col min="8969" max="8969" width="20" style="1" customWidth="1"/>
    <col min="8970" max="8970" width="18.85546875" style="1" customWidth="1"/>
    <col min="8971" max="8971" width="18.28515625" style="1" customWidth="1"/>
    <col min="8972" max="8973" width="9.140625" style="1"/>
    <col min="8974" max="8975" width="58.42578125" style="1" customWidth="1"/>
    <col min="8976" max="9216" width="9.140625" style="1"/>
    <col min="9217" max="9217" width="5.42578125" style="1" customWidth="1"/>
    <col min="9218" max="9218" width="35.7109375" style="1" customWidth="1"/>
    <col min="9219" max="9219" width="12.140625" style="1" customWidth="1"/>
    <col min="9220" max="9220" width="14.5703125" style="1" customWidth="1"/>
    <col min="9221" max="9221" width="22.85546875" style="1" customWidth="1"/>
    <col min="9222" max="9222" width="17.140625" style="1" customWidth="1"/>
    <col min="9223" max="9223" width="19.28515625" style="1" customWidth="1"/>
    <col min="9224" max="9224" width="33.42578125" style="1" customWidth="1"/>
    <col min="9225" max="9225" width="20" style="1" customWidth="1"/>
    <col min="9226" max="9226" width="18.85546875" style="1" customWidth="1"/>
    <col min="9227" max="9227" width="18.28515625" style="1" customWidth="1"/>
    <col min="9228" max="9229" width="9.140625" style="1"/>
    <col min="9230" max="9231" width="58.42578125" style="1" customWidth="1"/>
    <col min="9232" max="9472" width="9.140625" style="1"/>
    <col min="9473" max="9473" width="5.42578125" style="1" customWidth="1"/>
    <col min="9474" max="9474" width="35.7109375" style="1" customWidth="1"/>
    <col min="9475" max="9475" width="12.140625" style="1" customWidth="1"/>
    <col min="9476" max="9476" width="14.5703125" style="1" customWidth="1"/>
    <col min="9477" max="9477" width="22.85546875" style="1" customWidth="1"/>
    <col min="9478" max="9478" width="17.140625" style="1" customWidth="1"/>
    <col min="9479" max="9479" width="19.28515625" style="1" customWidth="1"/>
    <col min="9480" max="9480" width="33.42578125" style="1" customWidth="1"/>
    <col min="9481" max="9481" width="20" style="1" customWidth="1"/>
    <col min="9482" max="9482" width="18.85546875" style="1" customWidth="1"/>
    <col min="9483" max="9483" width="18.28515625" style="1" customWidth="1"/>
    <col min="9484" max="9485" width="9.140625" style="1"/>
    <col min="9486" max="9487" width="58.42578125" style="1" customWidth="1"/>
    <col min="9488" max="9728" width="9.140625" style="1"/>
    <col min="9729" max="9729" width="5.42578125" style="1" customWidth="1"/>
    <col min="9730" max="9730" width="35.7109375" style="1" customWidth="1"/>
    <col min="9731" max="9731" width="12.140625" style="1" customWidth="1"/>
    <col min="9732" max="9732" width="14.5703125" style="1" customWidth="1"/>
    <col min="9733" max="9733" width="22.85546875" style="1" customWidth="1"/>
    <col min="9734" max="9734" width="17.140625" style="1" customWidth="1"/>
    <col min="9735" max="9735" width="19.28515625" style="1" customWidth="1"/>
    <col min="9736" max="9736" width="33.42578125" style="1" customWidth="1"/>
    <col min="9737" max="9737" width="20" style="1" customWidth="1"/>
    <col min="9738" max="9738" width="18.85546875" style="1" customWidth="1"/>
    <col min="9739" max="9739" width="18.28515625" style="1" customWidth="1"/>
    <col min="9740" max="9741" width="9.140625" style="1"/>
    <col min="9742" max="9743" width="58.42578125" style="1" customWidth="1"/>
    <col min="9744" max="9984" width="9.140625" style="1"/>
    <col min="9985" max="9985" width="5.42578125" style="1" customWidth="1"/>
    <col min="9986" max="9986" width="35.7109375" style="1" customWidth="1"/>
    <col min="9987" max="9987" width="12.140625" style="1" customWidth="1"/>
    <col min="9988" max="9988" width="14.5703125" style="1" customWidth="1"/>
    <col min="9989" max="9989" width="22.85546875" style="1" customWidth="1"/>
    <col min="9990" max="9990" width="17.140625" style="1" customWidth="1"/>
    <col min="9991" max="9991" width="19.28515625" style="1" customWidth="1"/>
    <col min="9992" max="9992" width="33.42578125" style="1" customWidth="1"/>
    <col min="9993" max="9993" width="20" style="1" customWidth="1"/>
    <col min="9994" max="9994" width="18.85546875" style="1" customWidth="1"/>
    <col min="9995" max="9995" width="18.28515625" style="1" customWidth="1"/>
    <col min="9996" max="9997" width="9.140625" style="1"/>
    <col min="9998" max="9999" width="58.42578125" style="1" customWidth="1"/>
    <col min="10000" max="10240" width="9.140625" style="1"/>
    <col min="10241" max="10241" width="5.42578125" style="1" customWidth="1"/>
    <col min="10242" max="10242" width="35.7109375" style="1" customWidth="1"/>
    <col min="10243" max="10243" width="12.140625" style="1" customWidth="1"/>
    <col min="10244" max="10244" width="14.5703125" style="1" customWidth="1"/>
    <col min="10245" max="10245" width="22.85546875" style="1" customWidth="1"/>
    <col min="10246" max="10246" width="17.140625" style="1" customWidth="1"/>
    <col min="10247" max="10247" width="19.28515625" style="1" customWidth="1"/>
    <col min="10248" max="10248" width="33.42578125" style="1" customWidth="1"/>
    <col min="10249" max="10249" width="20" style="1" customWidth="1"/>
    <col min="10250" max="10250" width="18.85546875" style="1" customWidth="1"/>
    <col min="10251" max="10251" width="18.28515625" style="1" customWidth="1"/>
    <col min="10252" max="10253" width="9.140625" style="1"/>
    <col min="10254" max="10255" width="58.42578125" style="1" customWidth="1"/>
    <col min="10256" max="10496" width="9.140625" style="1"/>
    <col min="10497" max="10497" width="5.42578125" style="1" customWidth="1"/>
    <col min="10498" max="10498" width="35.7109375" style="1" customWidth="1"/>
    <col min="10499" max="10499" width="12.140625" style="1" customWidth="1"/>
    <col min="10500" max="10500" width="14.5703125" style="1" customWidth="1"/>
    <col min="10501" max="10501" width="22.85546875" style="1" customWidth="1"/>
    <col min="10502" max="10502" width="17.140625" style="1" customWidth="1"/>
    <col min="10503" max="10503" width="19.28515625" style="1" customWidth="1"/>
    <col min="10504" max="10504" width="33.42578125" style="1" customWidth="1"/>
    <col min="10505" max="10505" width="20" style="1" customWidth="1"/>
    <col min="10506" max="10506" width="18.85546875" style="1" customWidth="1"/>
    <col min="10507" max="10507" width="18.28515625" style="1" customWidth="1"/>
    <col min="10508" max="10509" width="9.140625" style="1"/>
    <col min="10510" max="10511" width="58.42578125" style="1" customWidth="1"/>
    <col min="10512" max="10752" width="9.140625" style="1"/>
    <col min="10753" max="10753" width="5.42578125" style="1" customWidth="1"/>
    <col min="10754" max="10754" width="35.7109375" style="1" customWidth="1"/>
    <col min="10755" max="10755" width="12.140625" style="1" customWidth="1"/>
    <col min="10756" max="10756" width="14.5703125" style="1" customWidth="1"/>
    <col min="10757" max="10757" width="22.85546875" style="1" customWidth="1"/>
    <col min="10758" max="10758" width="17.140625" style="1" customWidth="1"/>
    <col min="10759" max="10759" width="19.28515625" style="1" customWidth="1"/>
    <col min="10760" max="10760" width="33.42578125" style="1" customWidth="1"/>
    <col min="10761" max="10761" width="20" style="1" customWidth="1"/>
    <col min="10762" max="10762" width="18.85546875" style="1" customWidth="1"/>
    <col min="10763" max="10763" width="18.28515625" style="1" customWidth="1"/>
    <col min="10764" max="10765" width="9.140625" style="1"/>
    <col min="10766" max="10767" width="58.42578125" style="1" customWidth="1"/>
    <col min="10768" max="11008" width="9.140625" style="1"/>
    <col min="11009" max="11009" width="5.42578125" style="1" customWidth="1"/>
    <col min="11010" max="11010" width="35.7109375" style="1" customWidth="1"/>
    <col min="11011" max="11011" width="12.140625" style="1" customWidth="1"/>
    <col min="11012" max="11012" width="14.5703125" style="1" customWidth="1"/>
    <col min="11013" max="11013" width="22.85546875" style="1" customWidth="1"/>
    <col min="11014" max="11014" width="17.140625" style="1" customWidth="1"/>
    <col min="11015" max="11015" width="19.28515625" style="1" customWidth="1"/>
    <col min="11016" max="11016" width="33.42578125" style="1" customWidth="1"/>
    <col min="11017" max="11017" width="20" style="1" customWidth="1"/>
    <col min="11018" max="11018" width="18.85546875" style="1" customWidth="1"/>
    <col min="11019" max="11019" width="18.28515625" style="1" customWidth="1"/>
    <col min="11020" max="11021" width="9.140625" style="1"/>
    <col min="11022" max="11023" width="58.42578125" style="1" customWidth="1"/>
    <col min="11024" max="11264" width="9.140625" style="1"/>
    <col min="11265" max="11265" width="5.42578125" style="1" customWidth="1"/>
    <col min="11266" max="11266" width="35.7109375" style="1" customWidth="1"/>
    <col min="11267" max="11267" width="12.140625" style="1" customWidth="1"/>
    <col min="11268" max="11268" width="14.5703125" style="1" customWidth="1"/>
    <col min="11269" max="11269" width="22.85546875" style="1" customWidth="1"/>
    <col min="11270" max="11270" width="17.140625" style="1" customWidth="1"/>
    <col min="11271" max="11271" width="19.28515625" style="1" customWidth="1"/>
    <col min="11272" max="11272" width="33.42578125" style="1" customWidth="1"/>
    <col min="11273" max="11273" width="20" style="1" customWidth="1"/>
    <col min="11274" max="11274" width="18.85546875" style="1" customWidth="1"/>
    <col min="11275" max="11275" width="18.28515625" style="1" customWidth="1"/>
    <col min="11276" max="11277" width="9.140625" style="1"/>
    <col min="11278" max="11279" width="58.42578125" style="1" customWidth="1"/>
    <col min="11280" max="11520" width="9.140625" style="1"/>
    <col min="11521" max="11521" width="5.42578125" style="1" customWidth="1"/>
    <col min="11522" max="11522" width="35.7109375" style="1" customWidth="1"/>
    <col min="11523" max="11523" width="12.140625" style="1" customWidth="1"/>
    <col min="11524" max="11524" width="14.5703125" style="1" customWidth="1"/>
    <col min="11525" max="11525" width="22.85546875" style="1" customWidth="1"/>
    <col min="11526" max="11526" width="17.140625" style="1" customWidth="1"/>
    <col min="11527" max="11527" width="19.28515625" style="1" customWidth="1"/>
    <col min="11528" max="11528" width="33.42578125" style="1" customWidth="1"/>
    <col min="11529" max="11529" width="20" style="1" customWidth="1"/>
    <col min="11530" max="11530" width="18.85546875" style="1" customWidth="1"/>
    <col min="11531" max="11531" width="18.28515625" style="1" customWidth="1"/>
    <col min="11532" max="11533" width="9.140625" style="1"/>
    <col min="11534" max="11535" width="58.42578125" style="1" customWidth="1"/>
    <col min="11536" max="11776" width="9.140625" style="1"/>
    <col min="11777" max="11777" width="5.42578125" style="1" customWidth="1"/>
    <col min="11778" max="11778" width="35.7109375" style="1" customWidth="1"/>
    <col min="11779" max="11779" width="12.140625" style="1" customWidth="1"/>
    <col min="11780" max="11780" width="14.5703125" style="1" customWidth="1"/>
    <col min="11781" max="11781" width="22.85546875" style="1" customWidth="1"/>
    <col min="11782" max="11782" width="17.140625" style="1" customWidth="1"/>
    <col min="11783" max="11783" width="19.28515625" style="1" customWidth="1"/>
    <col min="11784" max="11784" width="33.42578125" style="1" customWidth="1"/>
    <col min="11785" max="11785" width="20" style="1" customWidth="1"/>
    <col min="11786" max="11786" width="18.85546875" style="1" customWidth="1"/>
    <col min="11787" max="11787" width="18.28515625" style="1" customWidth="1"/>
    <col min="11788" max="11789" width="9.140625" style="1"/>
    <col min="11790" max="11791" width="58.42578125" style="1" customWidth="1"/>
    <col min="11792" max="12032" width="9.140625" style="1"/>
    <col min="12033" max="12033" width="5.42578125" style="1" customWidth="1"/>
    <col min="12034" max="12034" width="35.7109375" style="1" customWidth="1"/>
    <col min="12035" max="12035" width="12.140625" style="1" customWidth="1"/>
    <col min="12036" max="12036" width="14.5703125" style="1" customWidth="1"/>
    <col min="12037" max="12037" width="22.85546875" style="1" customWidth="1"/>
    <col min="12038" max="12038" width="17.140625" style="1" customWidth="1"/>
    <col min="12039" max="12039" width="19.28515625" style="1" customWidth="1"/>
    <col min="12040" max="12040" width="33.42578125" style="1" customWidth="1"/>
    <col min="12041" max="12041" width="20" style="1" customWidth="1"/>
    <col min="12042" max="12042" width="18.85546875" style="1" customWidth="1"/>
    <col min="12043" max="12043" width="18.28515625" style="1" customWidth="1"/>
    <col min="12044" max="12045" width="9.140625" style="1"/>
    <col min="12046" max="12047" width="58.42578125" style="1" customWidth="1"/>
    <col min="12048" max="12288" width="9.140625" style="1"/>
    <col min="12289" max="12289" width="5.42578125" style="1" customWidth="1"/>
    <col min="12290" max="12290" width="35.7109375" style="1" customWidth="1"/>
    <col min="12291" max="12291" width="12.140625" style="1" customWidth="1"/>
    <col min="12292" max="12292" width="14.5703125" style="1" customWidth="1"/>
    <col min="12293" max="12293" width="22.85546875" style="1" customWidth="1"/>
    <col min="12294" max="12294" width="17.140625" style="1" customWidth="1"/>
    <col min="12295" max="12295" width="19.28515625" style="1" customWidth="1"/>
    <col min="12296" max="12296" width="33.42578125" style="1" customWidth="1"/>
    <col min="12297" max="12297" width="20" style="1" customWidth="1"/>
    <col min="12298" max="12298" width="18.85546875" style="1" customWidth="1"/>
    <col min="12299" max="12299" width="18.28515625" style="1" customWidth="1"/>
    <col min="12300" max="12301" width="9.140625" style="1"/>
    <col min="12302" max="12303" width="58.42578125" style="1" customWidth="1"/>
    <col min="12304" max="12544" width="9.140625" style="1"/>
    <col min="12545" max="12545" width="5.42578125" style="1" customWidth="1"/>
    <col min="12546" max="12546" width="35.7109375" style="1" customWidth="1"/>
    <col min="12547" max="12547" width="12.140625" style="1" customWidth="1"/>
    <col min="12548" max="12548" width="14.5703125" style="1" customWidth="1"/>
    <col min="12549" max="12549" width="22.85546875" style="1" customWidth="1"/>
    <col min="12550" max="12550" width="17.140625" style="1" customWidth="1"/>
    <col min="12551" max="12551" width="19.28515625" style="1" customWidth="1"/>
    <col min="12552" max="12552" width="33.42578125" style="1" customWidth="1"/>
    <col min="12553" max="12553" width="20" style="1" customWidth="1"/>
    <col min="12554" max="12554" width="18.85546875" style="1" customWidth="1"/>
    <col min="12555" max="12555" width="18.28515625" style="1" customWidth="1"/>
    <col min="12556" max="12557" width="9.140625" style="1"/>
    <col min="12558" max="12559" width="58.42578125" style="1" customWidth="1"/>
    <col min="12560" max="12800" width="9.140625" style="1"/>
    <col min="12801" max="12801" width="5.42578125" style="1" customWidth="1"/>
    <col min="12802" max="12802" width="35.7109375" style="1" customWidth="1"/>
    <col min="12803" max="12803" width="12.140625" style="1" customWidth="1"/>
    <col min="12804" max="12804" width="14.5703125" style="1" customWidth="1"/>
    <col min="12805" max="12805" width="22.85546875" style="1" customWidth="1"/>
    <col min="12806" max="12806" width="17.140625" style="1" customWidth="1"/>
    <col min="12807" max="12807" width="19.28515625" style="1" customWidth="1"/>
    <col min="12808" max="12808" width="33.42578125" style="1" customWidth="1"/>
    <col min="12809" max="12809" width="20" style="1" customWidth="1"/>
    <col min="12810" max="12810" width="18.85546875" style="1" customWidth="1"/>
    <col min="12811" max="12811" width="18.28515625" style="1" customWidth="1"/>
    <col min="12812" max="12813" width="9.140625" style="1"/>
    <col min="12814" max="12815" width="58.42578125" style="1" customWidth="1"/>
    <col min="12816" max="13056" width="9.140625" style="1"/>
    <col min="13057" max="13057" width="5.42578125" style="1" customWidth="1"/>
    <col min="13058" max="13058" width="35.7109375" style="1" customWidth="1"/>
    <col min="13059" max="13059" width="12.140625" style="1" customWidth="1"/>
    <col min="13060" max="13060" width="14.5703125" style="1" customWidth="1"/>
    <col min="13061" max="13061" width="22.85546875" style="1" customWidth="1"/>
    <col min="13062" max="13062" width="17.140625" style="1" customWidth="1"/>
    <col min="13063" max="13063" width="19.28515625" style="1" customWidth="1"/>
    <col min="13064" max="13064" width="33.42578125" style="1" customWidth="1"/>
    <col min="13065" max="13065" width="20" style="1" customWidth="1"/>
    <col min="13066" max="13066" width="18.85546875" style="1" customWidth="1"/>
    <col min="13067" max="13067" width="18.28515625" style="1" customWidth="1"/>
    <col min="13068" max="13069" width="9.140625" style="1"/>
    <col min="13070" max="13071" width="58.42578125" style="1" customWidth="1"/>
    <col min="13072" max="13312" width="9.140625" style="1"/>
    <col min="13313" max="13313" width="5.42578125" style="1" customWidth="1"/>
    <col min="13314" max="13314" width="35.7109375" style="1" customWidth="1"/>
    <col min="13315" max="13315" width="12.140625" style="1" customWidth="1"/>
    <col min="13316" max="13316" width="14.5703125" style="1" customWidth="1"/>
    <col min="13317" max="13317" width="22.85546875" style="1" customWidth="1"/>
    <col min="13318" max="13318" width="17.140625" style="1" customWidth="1"/>
    <col min="13319" max="13319" width="19.28515625" style="1" customWidth="1"/>
    <col min="13320" max="13320" width="33.42578125" style="1" customWidth="1"/>
    <col min="13321" max="13321" width="20" style="1" customWidth="1"/>
    <col min="13322" max="13322" width="18.85546875" style="1" customWidth="1"/>
    <col min="13323" max="13323" width="18.28515625" style="1" customWidth="1"/>
    <col min="13324" max="13325" width="9.140625" style="1"/>
    <col min="13326" max="13327" width="58.42578125" style="1" customWidth="1"/>
    <col min="13328" max="13568" width="9.140625" style="1"/>
    <col min="13569" max="13569" width="5.42578125" style="1" customWidth="1"/>
    <col min="13570" max="13570" width="35.7109375" style="1" customWidth="1"/>
    <col min="13571" max="13571" width="12.140625" style="1" customWidth="1"/>
    <col min="13572" max="13572" width="14.5703125" style="1" customWidth="1"/>
    <col min="13573" max="13573" width="22.85546875" style="1" customWidth="1"/>
    <col min="13574" max="13574" width="17.140625" style="1" customWidth="1"/>
    <col min="13575" max="13575" width="19.28515625" style="1" customWidth="1"/>
    <col min="13576" max="13576" width="33.42578125" style="1" customWidth="1"/>
    <col min="13577" max="13577" width="20" style="1" customWidth="1"/>
    <col min="13578" max="13578" width="18.85546875" style="1" customWidth="1"/>
    <col min="13579" max="13579" width="18.28515625" style="1" customWidth="1"/>
    <col min="13580" max="13581" width="9.140625" style="1"/>
    <col min="13582" max="13583" width="58.42578125" style="1" customWidth="1"/>
    <col min="13584" max="13824" width="9.140625" style="1"/>
    <col min="13825" max="13825" width="5.42578125" style="1" customWidth="1"/>
    <col min="13826" max="13826" width="35.7109375" style="1" customWidth="1"/>
    <col min="13827" max="13827" width="12.140625" style="1" customWidth="1"/>
    <col min="13828" max="13828" width="14.5703125" style="1" customWidth="1"/>
    <col min="13829" max="13829" width="22.85546875" style="1" customWidth="1"/>
    <col min="13830" max="13830" width="17.140625" style="1" customWidth="1"/>
    <col min="13831" max="13831" width="19.28515625" style="1" customWidth="1"/>
    <col min="13832" max="13832" width="33.42578125" style="1" customWidth="1"/>
    <col min="13833" max="13833" width="20" style="1" customWidth="1"/>
    <col min="13834" max="13834" width="18.85546875" style="1" customWidth="1"/>
    <col min="13835" max="13835" width="18.28515625" style="1" customWidth="1"/>
    <col min="13836" max="13837" width="9.140625" style="1"/>
    <col min="13838" max="13839" width="58.42578125" style="1" customWidth="1"/>
    <col min="13840" max="14080" width="9.140625" style="1"/>
    <col min="14081" max="14081" width="5.42578125" style="1" customWidth="1"/>
    <col min="14082" max="14082" width="35.7109375" style="1" customWidth="1"/>
    <col min="14083" max="14083" width="12.140625" style="1" customWidth="1"/>
    <col min="14084" max="14084" width="14.5703125" style="1" customWidth="1"/>
    <col min="14085" max="14085" width="22.85546875" style="1" customWidth="1"/>
    <col min="14086" max="14086" width="17.140625" style="1" customWidth="1"/>
    <col min="14087" max="14087" width="19.28515625" style="1" customWidth="1"/>
    <col min="14088" max="14088" width="33.42578125" style="1" customWidth="1"/>
    <col min="14089" max="14089" width="20" style="1" customWidth="1"/>
    <col min="14090" max="14090" width="18.85546875" style="1" customWidth="1"/>
    <col min="14091" max="14091" width="18.28515625" style="1" customWidth="1"/>
    <col min="14092" max="14093" width="9.140625" style="1"/>
    <col min="14094" max="14095" width="58.42578125" style="1" customWidth="1"/>
    <col min="14096" max="14336" width="9.140625" style="1"/>
    <col min="14337" max="14337" width="5.42578125" style="1" customWidth="1"/>
    <col min="14338" max="14338" width="35.7109375" style="1" customWidth="1"/>
    <col min="14339" max="14339" width="12.140625" style="1" customWidth="1"/>
    <col min="14340" max="14340" width="14.5703125" style="1" customWidth="1"/>
    <col min="14341" max="14341" width="22.85546875" style="1" customWidth="1"/>
    <col min="14342" max="14342" width="17.140625" style="1" customWidth="1"/>
    <col min="14343" max="14343" width="19.28515625" style="1" customWidth="1"/>
    <col min="14344" max="14344" width="33.42578125" style="1" customWidth="1"/>
    <col min="14345" max="14345" width="20" style="1" customWidth="1"/>
    <col min="14346" max="14346" width="18.85546875" style="1" customWidth="1"/>
    <col min="14347" max="14347" width="18.28515625" style="1" customWidth="1"/>
    <col min="14348" max="14349" width="9.140625" style="1"/>
    <col min="14350" max="14351" width="58.42578125" style="1" customWidth="1"/>
    <col min="14352" max="14592" width="9.140625" style="1"/>
    <col min="14593" max="14593" width="5.42578125" style="1" customWidth="1"/>
    <col min="14594" max="14594" width="35.7109375" style="1" customWidth="1"/>
    <col min="14595" max="14595" width="12.140625" style="1" customWidth="1"/>
    <col min="14596" max="14596" width="14.5703125" style="1" customWidth="1"/>
    <col min="14597" max="14597" width="22.85546875" style="1" customWidth="1"/>
    <col min="14598" max="14598" width="17.140625" style="1" customWidth="1"/>
    <col min="14599" max="14599" width="19.28515625" style="1" customWidth="1"/>
    <col min="14600" max="14600" width="33.42578125" style="1" customWidth="1"/>
    <col min="14601" max="14601" width="20" style="1" customWidth="1"/>
    <col min="14602" max="14602" width="18.85546875" style="1" customWidth="1"/>
    <col min="14603" max="14603" width="18.28515625" style="1" customWidth="1"/>
    <col min="14604" max="14605" width="9.140625" style="1"/>
    <col min="14606" max="14607" width="58.42578125" style="1" customWidth="1"/>
    <col min="14608" max="14848" width="9.140625" style="1"/>
    <col min="14849" max="14849" width="5.42578125" style="1" customWidth="1"/>
    <col min="14850" max="14850" width="35.7109375" style="1" customWidth="1"/>
    <col min="14851" max="14851" width="12.140625" style="1" customWidth="1"/>
    <col min="14852" max="14852" width="14.5703125" style="1" customWidth="1"/>
    <col min="14853" max="14853" width="22.85546875" style="1" customWidth="1"/>
    <col min="14854" max="14854" width="17.140625" style="1" customWidth="1"/>
    <col min="14855" max="14855" width="19.28515625" style="1" customWidth="1"/>
    <col min="14856" max="14856" width="33.42578125" style="1" customWidth="1"/>
    <col min="14857" max="14857" width="20" style="1" customWidth="1"/>
    <col min="14858" max="14858" width="18.85546875" style="1" customWidth="1"/>
    <col min="14859" max="14859" width="18.28515625" style="1" customWidth="1"/>
    <col min="14860" max="14861" width="9.140625" style="1"/>
    <col min="14862" max="14863" width="58.42578125" style="1" customWidth="1"/>
    <col min="14864" max="15104" width="9.140625" style="1"/>
    <col min="15105" max="15105" width="5.42578125" style="1" customWidth="1"/>
    <col min="15106" max="15106" width="35.7109375" style="1" customWidth="1"/>
    <col min="15107" max="15107" width="12.140625" style="1" customWidth="1"/>
    <col min="15108" max="15108" width="14.5703125" style="1" customWidth="1"/>
    <col min="15109" max="15109" width="22.85546875" style="1" customWidth="1"/>
    <col min="15110" max="15110" width="17.140625" style="1" customWidth="1"/>
    <col min="15111" max="15111" width="19.28515625" style="1" customWidth="1"/>
    <col min="15112" max="15112" width="33.42578125" style="1" customWidth="1"/>
    <col min="15113" max="15113" width="20" style="1" customWidth="1"/>
    <col min="15114" max="15114" width="18.85546875" style="1" customWidth="1"/>
    <col min="15115" max="15115" width="18.28515625" style="1" customWidth="1"/>
    <col min="15116" max="15117" width="9.140625" style="1"/>
    <col min="15118" max="15119" width="58.42578125" style="1" customWidth="1"/>
    <col min="15120" max="15360" width="9.140625" style="1"/>
    <col min="15361" max="15361" width="5.42578125" style="1" customWidth="1"/>
    <col min="15362" max="15362" width="35.7109375" style="1" customWidth="1"/>
    <col min="15363" max="15363" width="12.140625" style="1" customWidth="1"/>
    <col min="15364" max="15364" width="14.5703125" style="1" customWidth="1"/>
    <col min="15365" max="15365" width="22.85546875" style="1" customWidth="1"/>
    <col min="15366" max="15366" width="17.140625" style="1" customWidth="1"/>
    <col min="15367" max="15367" width="19.28515625" style="1" customWidth="1"/>
    <col min="15368" max="15368" width="33.42578125" style="1" customWidth="1"/>
    <col min="15369" max="15369" width="20" style="1" customWidth="1"/>
    <col min="15370" max="15370" width="18.85546875" style="1" customWidth="1"/>
    <col min="15371" max="15371" width="18.28515625" style="1" customWidth="1"/>
    <col min="15372" max="15373" width="9.140625" style="1"/>
    <col min="15374" max="15375" width="58.42578125" style="1" customWidth="1"/>
    <col min="15376" max="15616" width="9.140625" style="1"/>
    <col min="15617" max="15617" width="5.42578125" style="1" customWidth="1"/>
    <col min="15618" max="15618" width="35.7109375" style="1" customWidth="1"/>
    <col min="15619" max="15619" width="12.140625" style="1" customWidth="1"/>
    <col min="15620" max="15620" width="14.5703125" style="1" customWidth="1"/>
    <col min="15621" max="15621" width="22.85546875" style="1" customWidth="1"/>
    <col min="15622" max="15622" width="17.140625" style="1" customWidth="1"/>
    <col min="15623" max="15623" width="19.28515625" style="1" customWidth="1"/>
    <col min="15624" max="15624" width="33.42578125" style="1" customWidth="1"/>
    <col min="15625" max="15625" width="20" style="1" customWidth="1"/>
    <col min="15626" max="15626" width="18.85546875" style="1" customWidth="1"/>
    <col min="15627" max="15627" width="18.28515625" style="1" customWidth="1"/>
    <col min="15628" max="15629" width="9.140625" style="1"/>
    <col min="15630" max="15631" width="58.42578125" style="1" customWidth="1"/>
    <col min="15632" max="15872" width="9.140625" style="1"/>
    <col min="15873" max="15873" width="5.42578125" style="1" customWidth="1"/>
    <col min="15874" max="15874" width="35.7109375" style="1" customWidth="1"/>
    <col min="15875" max="15875" width="12.140625" style="1" customWidth="1"/>
    <col min="15876" max="15876" width="14.5703125" style="1" customWidth="1"/>
    <col min="15877" max="15877" width="22.85546875" style="1" customWidth="1"/>
    <col min="15878" max="15878" width="17.140625" style="1" customWidth="1"/>
    <col min="15879" max="15879" width="19.28515625" style="1" customWidth="1"/>
    <col min="15880" max="15880" width="33.42578125" style="1" customWidth="1"/>
    <col min="15881" max="15881" width="20" style="1" customWidth="1"/>
    <col min="15882" max="15882" width="18.85546875" style="1" customWidth="1"/>
    <col min="15883" max="15883" width="18.28515625" style="1" customWidth="1"/>
    <col min="15884" max="15885" width="9.140625" style="1"/>
    <col min="15886" max="15887" width="58.42578125" style="1" customWidth="1"/>
    <col min="15888" max="16128" width="9.140625" style="1"/>
    <col min="16129" max="16129" width="5.42578125" style="1" customWidth="1"/>
    <col min="16130" max="16130" width="35.7109375" style="1" customWidth="1"/>
    <col min="16131" max="16131" width="12.140625" style="1" customWidth="1"/>
    <col min="16132" max="16132" width="14.5703125" style="1" customWidth="1"/>
    <col min="16133" max="16133" width="22.85546875" style="1" customWidth="1"/>
    <col min="16134" max="16134" width="17.140625" style="1" customWidth="1"/>
    <col min="16135" max="16135" width="19.28515625" style="1" customWidth="1"/>
    <col min="16136" max="16136" width="33.42578125" style="1" customWidth="1"/>
    <col min="16137" max="16137" width="20" style="1" customWidth="1"/>
    <col min="16138" max="16138" width="18.85546875" style="1" customWidth="1"/>
    <col min="16139" max="16139" width="18.28515625" style="1" customWidth="1"/>
    <col min="16140" max="16141" width="9.140625" style="1"/>
    <col min="16142" max="16143" width="58.42578125" style="1" customWidth="1"/>
    <col min="16144" max="16384" width="9.140625" style="1"/>
  </cols>
  <sheetData>
    <row r="1" spans="1:11" ht="14.25" x14ac:dyDescent="0.2">
      <c r="A1" s="139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x14ac:dyDescent="0.2">
      <c r="A2" s="81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x14ac:dyDescent="0.2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">
      <c r="A5" s="28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28"/>
      <c r="B6" s="7" t="s">
        <v>50</v>
      </c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28"/>
      <c r="B7" s="7" t="s">
        <v>55</v>
      </c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8"/>
      <c r="B8" s="7" t="s">
        <v>280</v>
      </c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28"/>
      <c r="B9" s="7" t="s">
        <v>51</v>
      </c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8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141" t="s">
        <v>0</v>
      </c>
      <c r="B11" s="141" t="s">
        <v>1</v>
      </c>
      <c r="C11" s="141" t="s">
        <v>64</v>
      </c>
      <c r="D11" s="141" t="s">
        <v>2</v>
      </c>
      <c r="E11" s="141"/>
      <c r="F11" s="141"/>
      <c r="G11" s="141"/>
      <c r="H11" s="142" t="s">
        <v>3</v>
      </c>
      <c r="I11" s="142"/>
      <c r="J11" s="142"/>
      <c r="K11" s="142"/>
    </row>
    <row r="12" spans="1:11" ht="51" x14ac:dyDescent="0.2">
      <c r="A12" s="141"/>
      <c r="B12" s="141"/>
      <c r="C12" s="141"/>
      <c r="D12" s="23" t="s">
        <v>4</v>
      </c>
      <c r="E12" s="23" t="s">
        <v>52</v>
      </c>
      <c r="F12" s="23" t="s">
        <v>210</v>
      </c>
      <c r="G12" s="23" t="s">
        <v>5</v>
      </c>
      <c r="H12" s="23" t="s">
        <v>6</v>
      </c>
      <c r="I12" s="23" t="s">
        <v>7</v>
      </c>
      <c r="J12" s="23" t="s">
        <v>8</v>
      </c>
      <c r="K12" s="23" t="s">
        <v>9</v>
      </c>
    </row>
    <row r="13" spans="1:11" x14ac:dyDescent="0.2">
      <c r="A13" s="11"/>
      <c r="B13" s="2"/>
      <c r="C13" s="4">
        <f>C14+C20+C33+C43+C47+C61+C71+C79+C85+C91+C98+C103+C114+C135</f>
        <v>250</v>
      </c>
      <c r="D13" s="4">
        <f>D14+D20+D33+D43+D47+D60+D114</f>
        <v>150</v>
      </c>
      <c r="E13" s="4">
        <f>E14+E20+E33+E43+E47+E60+E114</f>
        <v>100</v>
      </c>
      <c r="F13" s="4">
        <f>F68+F89+F101+F107+F126+F133</f>
        <v>50</v>
      </c>
      <c r="G13" s="4">
        <f>G14+G20+G33+G43+G47+G61</f>
        <v>0</v>
      </c>
      <c r="H13" s="2"/>
      <c r="I13" s="2"/>
      <c r="J13" s="2"/>
      <c r="K13" s="2"/>
    </row>
    <row r="14" spans="1:11" ht="25.5" x14ac:dyDescent="0.2">
      <c r="A14" s="29" t="s">
        <v>10</v>
      </c>
      <c r="B14" s="74" t="s">
        <v>11</v>
      </c>
      <c r="C14" s="23">
        <f>C15+C16+C17+C18</f>
        <v>7</v>
      </c>
      <c r="D14" s="23">
        <f>D15+D16+D17</f>
        <v>6</v>
      </c>
      <c r="E14" s="23">
        <f>E18</f>
        <v>1</v>
      </c>
      <c r="F14" s="23">
        <f>SUM(F15:F18)</f>
        <v>0</v>
      </c>
      <c r="G14" s="23">
        <f>SUM(G15:G18)</f>
        <v>0</v>
      </c>
      <c r="H14" s="3"/>
      <c r="I14" s="2"/>
      <c r="J14" s="2"/>
      <c r="K14" s="2"/>
    </row>
    <row r="15" spans="1:11" ht="76.5" x14ac:dyDescent="0.2">
      <c r="A15" s="9" t="s">
        <v>12</v>
      </c>
      <c r="B15" s="45" t="s">
        <v>60</v>
      </c>
      <c r="C15" s="11">
        <f t="shared" ref="C15:C55" si="0">SUM(D15:G15)</f>
        <v>2</v>
      </c>
      <c r="D15" s="11">
        <v>2</v>
      </c>
      <c r="E15" s="11"/>
      <c r="F15" s="13"/>
      <c r="G15" s="11"/>
      <c r="H15" s="3" t="s">
        <v>101</v>
      </c>
      <c r="I15" s="2" t="s">
        <v>99</v>
      </c>
      <c r="J15" s="2" t="s">
        <v>74</v>
      </c>
      <c r="K15" s="40" t="s">
        <v>249</v>
      </c>
    </row>
    <row r="16" spans="1:11" s="8" customFormat="1" ht="63.75" x14ac:dyDescent="0.2">
      <c r="A16" s="9" t="s">
        <v>13</v>
      </c>
      <c r="B16" s="45" t="s">
        <v>39</v>
      </c>
      <c r="C16" s="11">
        <f t="shared" si="0"/>
        <v>2</v>
      </c>
      <c r="D16" s="11">
        <v>2</v>
      </c>
      <c r="E16" s="11"/>
      <c r="F16" s="13"/>
      <c r="G16" s="11"/>
      <c r="H16" s="3" t="s">
        <v>101</v>
      </c>
      <c r="I16" s="2" t="s">
        <v>99</v>
      </c>
      <c r="J16" s="2" t="s">
        <v>74</v>
      </c>
      <c r="K16" s="40" t="s">
        <v>249</v>
      </c>
    </row>
    <row r="17" spans="1:11" s="8" customFormat="1" ht="51" x14ac:dyDescent="0.2">
      <c r="A17" s="9" t="s">
        <v>14</v>
      </c>
      <c r="B17" s="45" t="s">
        <v>40</v>
      </c>
      <c r="C17" s="11">
        <f t="shared" si="0"/>
        <v>2</v>
      </c>
      <c r="D17" s="11">
        <v>2</v>
      </c>
      <c r="E17" s="11"/>
      <c r="F17" s="13"/>
      <c r="G17" s="11"/>
      <c r="H17" s="3" t="s">
        <v>87</v>
      </c>
      <c r="I17" s="2" t="s">
        <v>89</v>
      </c>
      <c r="J17" s="2" t="s">
        <v>88</v>
      </c>
      <c r="K17" s="40" t="s">
        <v>250</v>
      </c>
    </row>
    <row r="18" spans="1:11" ht="66.75" customHeight="1" x14ac:dyDescent="0.2">
      <c r="A18" s="114" t="s">
        <v>211</v>
      </c>
      <c r="B18" s="111" t="s">
        <v>62</v>
      </c>
      <c r="C18" s="93">
        <f>SUM(D18:G18)</f>
        <v>1</v>
      </c>
      <c r="D18" s="93"/>
      <c r="E18" s="93">
        <v>1</v>
      </c>
      <c r="F18" s="93"/>
      <c r="G18" s="93"/>
      <c r="H18" s="3" t="s">
        <v>101</v>
      </c>
      <c r="I18" s="2" t="s">
        <v>99</v>
      </c>
      <c r="J18" s="2" t="s">
        <v>74</v>
      </c>
      <c r="K18" s="40" t="s">
        <v>73</v>
      </c>
    </row>
    <row r="19" spans="1:11" ht="51" x14ac:dyDescent="0.2">
      <c r="A19" s="116"/>
      <c r="B19" s="113"/>
      <c r="C19" s="95"/>
      <c r="D19" s="95"/>
      <c r="E19" s="95"/>
      <c r="F19" s="95"/>
      <c r="G19" s="95"/>
      <c r="H19" s="3" t="s">
        <v>87</v>
      </c>
      <c r="I19" s="2" t="s">
        <v>89</v>
      </c>
      <c r="J19" s="2" t="s">
        <v>88</v>
      </c>
      <c r="K19" s="40" t="s">
        <v>250</v>
      </c>
    </row>
    <row r="20" spans="1:11" ht="25.5" x14ac:dyDescent="0.2">
      <c r="A20" s="10" t="s">
        <v>15</v>
      </c>
      <c r="B20" s="74" t="s">
        <v>16</v>
      </c>
      <c r="C20" s="23">
        <f>C21+C22+C23+C24+C25+C26+C27+C28</f>
        <v>15</v>
      </c>
      <c r="D20" s="23">
        <f>D21+D22+D23+D24+D25+D26+D27</f>
        <v>14</v>
      </c>
      <c r="E20" s="23">
        <f>SUM(E21:E28)</f>
        <v>1</v>
      </c>
      <c r="F20" s="23">
        <f>SUM(F21:F28)</f>
        <v>0</v>
      </c>
      <c r="G20" s="23">
        <f>SUM(G21:G28)</f>
        <v>0</v>
      </c>
      <c r="H20" s="3"/>
      <c r="I20" s="2"/>
      <c r="J20" s="2"/>
      <c r="K20" s="2"/>
    </row>
    <row r="21" spans="1:11" ht="67.5" customHeight="1" x14ac:dyDescent="0.2">
      <c r="A21" s="9" t="s">
        <v>17</v>
      </c>
      <c r="B21" s="45" t="s">
        <v>41</v>
      </c>
      <c r="C21" s="11">
        <f t="shared" si="0"/>
        <v>2</v>
      </c>
      <c r="D21" s="11">
        <v>2</v>
      </c>
      <c r="E21" s="11"/>
      <c r="F21" s="11"/>
      <c r="G21" s="11"/>
      <c r="H21" s="3" t="s">
        <v>75</v>
      </c>
      <c r="I21" s="3" t="s">
        <v>212</v>
      </c>
      <c r="J21" s="3" t="s">
        <v>213</v>
      </c>
      <c r="K21" s="14" t="s">
        <v>57</v>
      </c>
    </row>
    <row r="22" spans="1:11" ht="66" customHeight="1" x14ac:dyDescent="0.2">
      <c r="A22" s="9" t="s">
        <v>18</v>
      </c>
      <c r="B22" s="45" t="s">
        <v>42</v>
      </c>
      <c r="C22" s="11">
        <f t="shared" si="0"/>
        <v>2</v>
      </c>
      <c r="D22" s="11">
        <v>2</v>
      </c>
      <c r="E22" s="11"/>
      <c r="F22" s="11"/>
      <c r="G22" s="11"/>
      <c r="H22" s="3" t="s">
        <v>215</v>
      </c>
      <c r="I22" s="3" t="s">
        <v>214</v>
      </c>
      <c r="J22" s="3" t="s">
        <v>91</v>
      </c>
      <c r="K22" s="14" t="s">
        <v>221</v>
      </c>
    </row>
    <row r="23" spans="1:11" ht="64.5" customHeight="1" x14ac:dyDescent="0.2">
      <c r="A23" s="9" t="s">
        <v>19</v>
      </c>
      <c r="B23" s="12" t="s">
        <v>43</v>
      </c>
      <c r="C23" s="11">
        <f t="shared" si="0"/>
        <v>2</v>
      </c>
      <c r="D23" s="11">
        <v>2</v>
      </c>
      <c r="E23" s="11"/>
      <c r="F23" s="11"/>
      <c r="G23" s="11"/>
      <c r="H23" s="3" t="s">
        <v>92</v>
      </c>
      <c r="I23" s="3" t="s">
        <v>223</v>
      </c>
      <c r="J23" s="3" t="s">
        <v>86</v>
      </c>
      <c r="K23" s="14" t="s">
        <v>224</v>
      </c>
    </row>
    <row r="24" spans="1:11" ht="102.75" customHeight="1" x14ac:dyDescent="0.2">
      <c r="A24" s="9" t="s">
        <v>20</v>
      </c>
      <c r="B24" s="12" t="s">
        <v>44</v>
      </c>
      <c r="C24" s="11">
        <f t="shared" si="0"/>
        <v>2</v>
      </c>
      <c r="D24" s="11">
        <v>2</v>
      </c>
      <c r="E24" s="11"/>
      <c r="F24" s="11"/>
      <c r="G24" s="11"/>
      <c r="H24" s="3" t="s">
        <v>102</v>
      </c>
      <c r="I24" s="3" t="s">
        <v>216</v>
      </c>
      <c r="J24" s="3" t="s">
        <v>58</v>
      </c>
      <c r="K24" s="14" t="s">
        <v>57</v>
      </c>
    </row>
    <row r="25" spans="1:11" ht="69.75" customHeight="1" x14ac:dyDescent="0.2">
      <c r="A25" s="9" t="s">
        <v>67</v>
      </c>
      <c r="B25" s="12" t="s">
        <v>194</v>
      </c>
      <c r="C25" s="11">
        <f t="shared" si="0"/>
        <v>2</v>
      </c>
      <c r="D25" s="11">
        <v>2</v>
      </c>
      <c r="E25" s="11"/>
      <c r="F25" s="11"/>
      <c r="G25" s="11"/>
      <c r="H25" s="3" t="s">
        <v>75</v>
      </c>
      <c r="I25" s="3" t="s">
        <v>212</v>
      </c>
      <c r="J25" s="3" t="s">
        <v>213</v>
      </c>
      <c r="K25" s="14" t="s">
        <v>57</v>
      </c>
    </row>
    <row r="26" spans="1:11" ht="69" customHeight="1" x14ac:dyDescent="0.2">
      <c r="A26" s="9" t="s">
        <v>21</v>
      </c>
      <c r="B26" s="12" t="s">
        <v>54</v>
      </c>
      <c r="C26" s="11">
        <f t="shared" si="0"/>
        <v>2</v>
      </c>
      <c r="D26" s="11">
        <v>2</v>
      </c>
      <c r="E26" s="11"/>
      <c r="F26" s="11"/>
      <c r="G26" s="11"/>
      <c r="H26" s="3" t="s">
        <v>93</v>
      </c>
      <c r="I26" s="3" t="s">
        <v>217</v>
      </c>
      <c r="J26" s="3" t="s">
        <v>94</v>
      </c>
      <c r="K26" s="14" t="s">
        <v>95</v>
      </c>
    </row>
    <row r="27" spans="1:11" ht="45" customHeight="1" x14ac:dyDescent="0.2">
      <c r="A27" s="34" t="s">
        <v>45</v>
      </c>
      <c r="B27" s="12" t="s">
        <v>59</v>
      </c>
      <c r="C27" s="11">
        <f t="shared" si="0"/>
        <v>2</v>
      </c>
      <c r="D27" s="11">
        <v>2</v>
      </c>
      <c r="E27" s="11"/>
      <c r="F27" s="11"/>
      <c r="G27" s="11"/>
      <c r="H27" s="12" t="s">
        <v>184</v>
      </c>
      <c r="I27" s="12" t="s">
        <v>183</v>
      </c>
      <c r="J27" s="12" t="s">
        <v>182</v>
      </c>
      <c r="K27" s="41"/>
    </row>
    <row r="28" spans="1:11" ht="76.5" x14ac:dyDescent="0.2">
      <c r="A28" s="114" t="s">
        <v>251</v>
      </c>
      <c r="B28" s="111" t="s">
        <v>63</v>
      </c>
      <c r="C28" s="93">
        <f t="shared" si="0"/>
        <v>1</v>
      </c>
      <c r="D28" s="93"/>
      <c r="E28" s="93">
        <v>1</v>
      </c>
      <c r="F28" s="93"/>
      <c r="G28" s="93"/>
      <c r="H28" s="3" t="s">
        <v>75</v>
      </c>
      <c r="I28" s="3" t="s">
        <v>212</v>
      </c>
      <c r="J28" s="3" t="s">
        <v>213</v>
      </c>
      <c r="K28" s="14" t="s">
        <v>57</v>
      </c>
    </row>
    <row r="29" spans="1:11" ht="76.5" x14ac:dyDescent="0.2">
      <c r="A29" s="115"/>
      <c r="B29" s="112"/>
      <c r="C29" s="94"/>
      <c r="D29" s="94"/>
      <c r="E29" s="94"/>
      <c r="F29" s="94"/>
      <c r="G29" s="94"/>
      <c r="H29" s="3" t="s">
        <v>215</v>
      </c>
      <c r="I29" s="3" t="s">
        <v>214</v>
      </c>
      <c r="J29" s="3" t="s">
        <v>91</v>
      </c>
      <c r="K29" s="14" t="s">
        <v>221</v>
      </c>
    </row>
    <row r="30" spans="1:11" ht="76.5" x14ac:dyDescent="0.2">
      <c r="A30" s="115"/>
      <c r="B30" s="112"/>
      <c r="C30" s="94"/>
      <c r="D30" s="94"/>
      <c r="E30" s="94"/>
      <c r="F30" s="94"/>
      <c r="G30" s="94"/>
      <c r="H30" s="3" t="s">
        <v>92</v>
      </c>
      <c r="I30" s="3" t="s">
        <v>223</v>
      </c>
      <c r="J30" s="3" t="s">
        <v>86</v>
      </c>
      <c r="K30" s="14" t="s">
        <v>224</v>
      </c>
    </row>
    <row r="31" spans="1:11" ht="102" x14ac:dyDescent="0.2">
      <c r="A31" s="115"/>
      <c r="B31" s="112"/>
      <c r="C31" s="94"/>
      <c r="D31" s="94"/>
      <c r="E31" s="94"/>
      <c r="F31" s="94"/>
      <c r="G31" s="94"/>
      <c r="H31" s="3" t="s">
        <v>102</v>
      </c>
      <c r="I31" s="3" t="s">
        <v>216</v>
      </c>
      <c r="J31" s="3" t="s">
        <v>58</v>
      </c>
      <c r="K31" s="14" t="s">
        <v>57</v>
      </c>
    </row>
    <row r="32" spans="1:11" ht="68.25" customHeight="1" x14ac:dyDescent="0.2">
      <c r="A32" s="116"/>
      <c r="B32" s="113"/>
      <c r="C32" s="95"/>
      <c r="D32" s="95"/>
      <c r="E32" s="95"/>
      <c r="F32" s="95"/>
      <c r="G32" s="95"/>
      <c r="H32" s="3" t="s">
        <v>93</v>
      </c>
      <c r="I32" s="3" t="s">
        <v>217</v>
      </c>
      <c r="J32" s="3" t="s">
        <v>94</v>
      </c>
      <c r="K32" s="14" t="s">
        <v>95</v>
      </c>
    </row>
    <row r="33" spans="1:11" x14ac:dyDescent="0.2">
      <c r="A33" s="10" t="s">
        <v>22</v>
      </c>
      <c r="B33" s="39" t="s">
        <v>103</v>
      </c>
      <c r="C33" s="23">
        <f t="shared" si="0"/>
        <v>13</v>
      </c>
      <c r="D33" s="17">
        <f>SUM(D34:D39)</f>
        <v>12</v>
      </c>
      <c r="E33" s="17">
        <f>SUM(E34:E39)</f>
        <v>1</v>
      </c>
      <c r="F33" s="17"/>
      <c r="G33" s="17">
        <f>SUM(G34:G39)</f>
        <v>0</v>
      </c>
      <c r="H33" s="3"/>
      <c r="I33" s="2"/>
      <c r="J33" s="2"/>
      <c r="K33" s="2"/>
    </row>
    <row r="34" spans="1:11" ht="63.75" x14ac:dyDescent="0.2">
      <c r="A34" s="9" t="s">
        <v>23</v>
      </c>
      <c r="B34" s="12" t="s">
        <v>70</v>
      </c>
      <c r="C34" s="11">
        <f t="shared" si="0"/>
        <v>2</v>
      </c>
      <c r="D34" s="11">
        <v>2</v>
      </c>
      <c r="E34" s="11"/>
      <c r="F34" s="11"/>
      <c r="G34" s="11"/>
      <c r="H34" s="3" t="s">
        <v>101</v>
      </c>
      <c r="I34" s="2" t="s">
        <v>100</v>
      </c>
      <c r="J34" s="2" t="s">
        <v>252</v>
      </c>
      <c r="K34" s="40" t="s">
        <v>249</v>
      </c>
    </row>
    <row r="35" spans="1:11" ht="76.5" x14ac:dyDescent="0.2">
      <c r="A35" s="9" t="s">
        <v>24</v>
      </c>
      <c r="B35" s="12" t="s">
        <v>80</v>
      </c>
      <c r="C35" s="11">
        <f t="shared" si="0"/>
        <v>2</v>
      </c>
      <c r="D35" s="11">
        <v>2</v>
      </c>
      <c r="E35" s="11"/>
      <c r="F35" s="11"/>
      <c r="G35" s="11"/>
      <c r="H35" s="12" t="s">
        <v>248</v>
      </c>
      <c r="I35" s="12" t="s">
        <v>185</v>
      </c>
      <c r="J35" s="12" t="s">
        <v>253</v>
      </c>
      <c r="K35" s="41"/>
    </row>
    <row r="36" spans="1:11" ht="63.75" x14ac:dyDescent="0.2">
      <c r="A36" s="9" t="s">
        <v>65</v>
      </c>
      <c r="B36" s="12" t="s">
        <v>46</v>
      </c>
      <c r="C36" s="11">
        <f t="shared" si="0"/>
        <v>2</v>
      </c>
      <c r="D36" s="11">
        <v>2</v>
      </c>
      <c r="E36" s="11"/>
      <c r="F36" s="11"/>
      <c r="G36" s="11"/>
      <c r="H36" s="3" t="s">
        <v>101</v>
      </c>
      <c r="I36" s="2" t="s">
        <v>99</v>
      </c>
      <c r="J36" s="2" t="s">
        <v>252</v>
      </c>
      <c r="K36" s="40" t="s">
        <v>73</v>
      </c>
    </row>
    <row r="37" spans="1:11" ht="66" customHeight="1" x14ac:dyDescent="0.2">
      <c r="A37" s="9" t="s">
        <v>66</v>
      </c>
      <c r="B37" s="12" t="s">
        <v>47</v>
      </c>
      <c r="C37" s="11">
        <v>4</v>
      </c>
      <c r="D37" s="11">
        <v>4</v>
      </c>
      <c r="E37" s="11"/>
      <c r="F37" s="11"/>
      <c r="G37" s="11"/>
      <c r="H37" s="3" t="s">
        <v>101</v>
      </c>
      <c r="I37" s="2" t="s">
        <v>99</v>
      </c>
      <c r="J37" s="2" t="s">
        <v>252</v>
      </c>
      <c r="K37" s="40" t="s">
        <v>73</v>
      </c>
    </row>
    <row r="38" spans="1:11" ht="38.25" x14ac:dyDescent="0.2">
      <c r="A38" s="34" t="s">
        <v>218</v>
      </c>
      <c r="B38" s="42" t="s">
        <v>68</v>
      </c>
      <c r="C38" s="11">
        <f t="shared" si="0"/>
        <v>2</v>
      </c>
      <c r="D38" s="11">
        <v>2</v>
      </c>
      <c r="E38" s="11"/>
      <c r="F38" s="11"/>
      <c r="G38" s="11"/>
      <c r="H38" s="3" t="s">
        <v>78</v>
      </c>
      <c r="I38" s="2" t="s">
        <v>77</v>
      </c>
      <c r="J38" s="2" t="s">
        <v>254</v>
      </c>
      <c r="K38" s="40" t="s">
        <v>79</v>
      </c>
    </row>
    <row r="39" spans="1:11" ht="67.5" customHeight="1" x14ac:dyDescent="0.2">
      <c r="A39" s="108" t="s">
        <v>219</v>
      </c>
      <c r="B39" s="111" t="s">
        <v>104</v>
      </c>
      <c r="C39" s="93">
        <f t="shared" si="0"/>
        <v>1</v>
      </c>
      <c r="D39" s="93"/>
      <c r="E39" s="93">
        <v>1</v>
      </c>
      <c r="F39" s="93"/>
      <c r="G39" s="93"/>
      <c r="H39" s="3" t="s">
        <v>101</v>
      </c>
      <c r="I39" s="2" t="s">
        <v>100</v>
      </c>
      <c r="J39" s="2" t="s">
        <v>252</v>
      </c>
      <c r="K39" s="40" t="s">
        <v>73</v>
      </c>
    </row>
    <row r="40" spans="1:11" ht="63.75" x14ac:dyDescent="0.2">
      <c r="A40" s="109"/>
      <c r="B40" s="112"/>
      <c r="C40" s="94"/>
      <c r="D40" s="94"/>
      <c r="E40" s="94"/>
      <c r="F40" s="94"/>
      <c r="G40" s="94"/>
      <c r="H40" s="12" t="s">
        <v>248</v>
      </c>
      <c r="I40" s="12" t="s">
        <v>185</v>
      </c>
      <c r="J40" s="12" t="s">
        <v>72</v>
      </c>
      <c r="K40" s="41"/>
    </row>
    <row r="41" spans="1:11" ht="38.25" x14ac:dyDescent="0.2">
      <c r="A41" s="109"/>
      <c r="B41" s="112"/>
      <c r="C41" s="94"/>
      <c r="D41" s="94"/>
      <c r="E41" s="94"/>
      <c r="F41" s="94"/>
      <c r="G41" s="94"/>
      <c r="H41" s="3" t="s">
        <v>78</v>
      </c>
      <c r="I41" s="2" t="s">
        <v>77</v>
      </c>
      <c r="J41" s="2" t="s">
        <v>76</v>
      </c>
      <c r="K41" s="40" t="s">
        <v>79</v>
      </c>
    </row>
    <row r="42" spans="1:11" x14ac:dyDescent="0.2">
      <c r="A42" s="110"/>
      <c r="B42" s="113"/>
      <c r="C42" s="95"/>
      <c r="D42" s="95"/>
      <c r="E42" s="95"/>
      <c r="F42" s="95"/>
      <c r="G42" s="95"/>
      <c r="H42" s="3"/>
      <c r="I42" s="2"/>
      <c r="J42" s="2"/>
      <c r="K42" s="2"/>
    </row>
    <row r="43" spans="1:11" ht="25.5" x14ac:dyDescent="0.2">
      <c r="A43" s="10" t="s">
        <v>112</v>
      </c>
      <c r="B43" s="43" t="s">
        <v>48</v>
      </c>
      <c r="C43" s="23">
        <f>C44+C45+C46</f>
        <v>5</v>
      </c>
      <c r="D43" s="23">
        <f>D44+D45+D46</f>
        <v>4</v>
      </c>
      <c r="E43" s="23">
        <v>1</v>
      </c>
      <c r="F43" s="23">
        <f>SUM(F44:F46)</f>
        <v>0</v>
      </c>
      <c r="G43" s="23">
        <f>SUM(G44:G46)</f>
        <v>0</v>
      </c>
      <c r="H43" s="3"/>
      <c r="I43" s="2"/>
      <c r="J43" s="2"/>
      <c r="K43" s="2"/>
    </row>
    <row r="44" spans="1:11" ht="98.25" customHeight="1" x14ac:dyDescent="0.2">
      <c r="A44" s="9" t="s">
        <v>25</v>
      </c>
      <c r="B44" s="12" t="s">
        <v>195</v>
      </c>
      <c r="C44" s="11">
        <v>2</v>
      </c>
      <c r="D44" s="11">
        <v>2</v>
      </c>
      <c r="E44" s="11"/>
      <c r="F44" s="11"/>
      <c r="G44" s="11"/>
      <c r="H44" s="3" t="s">
        <v>75</v>
      </c>
      <c r="I44" s="3" t="s">
        <v>212</v>
      </c>
      <c r="J44" s="3" t="s">
        <v>213</v>
      </c>
      <c r="K44" s="14" t="s">
        <v>57</v>
      </c>
    </row>
    <row r="45" spans="1:11" ht="72" customHeight="1" x14ac:dyDescent="0.2">
      <c r="A45" s="9" t="s">
        <v>26</v>
      </c>
      <c r="B45" s="12" t="s">
        <v>61</v>
      </c>
      <c r="C45" s="11">
        <v>2</v>
      </c>
      <c r="D45" s="11">
        <v>2</v>
      </c>
      <c r="E45" s="11"/>
      <c r="F45" s="11"/>
      <c r="G45" s="11"/>
      <c r="H45" s="3" t="s">
        <v>75</v>
      </c>
      <c r="I45" s="3" t="s">
        <v>212</v>
      </c>
      <c r="J45" s="3" t="s">
        <v>213</v>
      </c>
      <c r="K45" s="14" t="s">
        <v>57</v>
      </c>
    </row>
    <row r="46" spans="1:11" ht="63" customHeight="1" x14ac:dyDescent="0.2">
      <c r="A46" s="9" t="s">
        <v>281</v>
      </c>
      <c r="B46" s="75" t="s">
        <v>49</v>
      </c>
      <c r="C46" s="11">
        <f t="shared" si="0"/>
        <v>1</v>
      </c>
      <c r="D46" s="11"/>
      <c r="E46" s="11">
        <v>1</v>
      </c>
      <c r="F46" s="11"/>
      <c r="G46" s="11"/>
      <c r="H46" s="3" t="s">
        <v>75</v>
      </c>
      <c r="I46" s="3" t="s">
        <v>212</v>
      </c>
      <c r="J46" s="3" t="s">
        <v>213</v>
      </c>
      <c r="K46" s="14" t="s">
        <v>57</v>
      </c>
    </row>
    <row r="47" spans="1:11" ht="25.5" x14ac:dyDescent="0.2">
      <c r="A47" s="10" t="s">
        <v>113</v>
      </c>
      <c r="B47" s="44" t="s">
        <v>106</v>
      </c>
      <c r="C47" s="23">
        <f>C48+C49+C50+C51+C54+C55+C56+C52</f>
        <v>15</v>
      </c>
      <c r="D47" s="23">
        <f>D48+D49+D50+D51+D54+D55+D52</f>
        <v>14</v>
      </c>
      <c r="E47" s="23">
        <f>SUM(E48:E57)</f>
        <v>1</v>
      </c>
      <c r="F47" s="23"/>
      <c r="G47" s="23">
        <f>SUM(G48:G58)</f>
        <v>0</v>
      </c>
      <c r="H47" s="3"/>
      <c r="I47" s="2"/>
      <c r="J47" s="2"/>
      <c r="K47" s="2"/>
    </row>
    <row r="48" spans="1:11" ht="64.5" customHeight="1" x14ac:dyDescent="0.2">
      <c r="A48" s="9" t="s">
        <v>27</v>
      </c>
      <c r="B48" s="45" t="s">
        <v>83</v>
      </c>
      <c r="C48" s="11">
        <v>2</v>
      </c>
      <c r="D48" s="11">
        <v>2</v>
      </c>
      <c r="E48" s="11"/>
      <c r="F48" s="11"/>
      <c r="G48" s="11"/>
      <c r="H48" s="3" t="s">
        <v>98</v>
      </c>
      <c r="I48" s="3" t="s">
        <v>97</v>
      </c>
      <c r="J48" s="2" t="s">
        <v>255</v>
      </c>
      <c r="K48" s="40" t="s">
        <v>220</v>
      </c>
    </row>
    <row r="49" spans="1:11" ht="69" customHeight="1" x14ac:dyDescent="0.2">
      <c r="A49" s="9" t="s">
        <v>28</v>
      </c>
      <c r="B49" s="45" t="s">
        <v>29</v>
      </c>
      <c r="C49" s="11">
        <v>2</v>
      </c>
      <c r="D49" s="11">
        <v>2</v>
      </c>
      <c r="E49" s="11"/>
      <c r="F49" s="11"/>
      <c r="G49" s="11"/>
      <c r="H49" s="3" t="s">
        <v>98</v>
      </c>
      <c r="I49" s="3" t="s">
        <v>97</v>
      </c>
      <c r="J49" s="2" t="s">
        <v>255</v>
      </c>
      <c r="K49" s="40" t="s">
        <v>220</v>
      </c>
    </row>
    <row r="50" spans="1:11" ht="66.75" customHeight="1" x14ac:dyDescent="0.2">
      <c r="A50" s="9" t="s">
        <v>30</v>
      </c>
      <c r="B50" s="45" t="s">
        <v>82</v>
      </c>
      <c r="C50" s="11">
        <v>2</v>
      </c>
      <c r="D50" s="11">
        <v>2</v>
      </c>
      <c r="E50" s="11"/>
      <c r="F50" s="11"/>
      <c r="G50" s="11"/>
      <c r="H50" s="3" t="s">
        <v>98</v>
      </c>
      <c r="I50" s="3" t="s">
        <v>97</v>
      </c>
      <c r="J50" s="2" t="s">
        <v>255</v>
      </c>
      <c r="K50" s="40" t="s">
        <v>220</v>
      </c>
    </row>
    <row r="51" spans="1:11" ht="64.5" customHeight="1" x14ac:dyDescent="0.2">
      <c r="A51" s="9" t="s">
        <v>31</v>
      </c>
      <c r="B51" s="45" t="s">
        <v>53</v>
      </c>
      <c r="C51" s="11">
        <v>2</v>
      </c>
      <c r="D51" s="11">
        <v>2</v>
      </c>
      <c r="E51" s="11"/>
      <c r="F51" s="11"/>
      <c r="G51" s="11"/>
      <c r="H51" s="3" t="s">
        <v>98</v>
      </c>
      <c r="I51" s="3" t="s">
        <v>97</v>
      </c>
      <c r="J51" s="2" t="s">
        <v>96</v>
      </c>
      <c r="K51" s="40" t="s">
        <v>220</v>
      </c>
    </row>
    <row r="52" spans="1:11" ht="64.5" customHeight="1" x14ac:dyDescent="0.2">
      <c r="A52" s="9" t="s">
        <v>32</v>
      </c>
      <c r="B52" s="3" t="s">
        <v>33</v>
      </c>
      <c r="C52" s="11">
        <v>2</v>
      </c>
      <c r="D52" s="11">
        <v>2</v>
      </c>
      <c r="E52" s="11"/>
      <c r="F52" s="11"/>
      <c r="G52" s="11"/>
      <c r="H52" s="3" t="s">
        <v>215</v>
      </c>
      <c r="I52" s="3" t="s">
        <v>90</v>
      </c>
      <c r="J52" s="3" t="s">
        <v>91</v>
      </c>
      <c r="K52" s="14" t="s">
        <v>221</v>
      </c>
    </row>
    <row r="53" spans="1:11" ht="45" customHeight="1" x14ac:dyDescent="0.2">
      <c r="A53" s="9" t="s">
        <v>114</v>
      </c>
      <c r="B53" s="44" t="s">
        <v>105</v>
      </c>
      <c r="C53" s="23">
        <f>C54+C55+C56</f>
        <v>5</v>
      </c>
      <c r="D53" s="23">
        <f>D54+D55+D56</f>
        <v>4</v>
      </c>
      <c r="E53" s="23"/>
      <c r="F53" s="11"/>
      <c r="G53" s="11"/>
      <c r="H53" s="3"/>
      <c r="I53" s="3"/>
      <c r="J53" s="2"/>
      <c r="K53" s="40"/>
    </row>
    <row r="54" spans="1:11" ht="68.25" customHeight="1" x14ac:dyDescent="0.2">
      <c r="A54" s="9" t="s">
        <v>115</v>
      </c>
      <c r="B54" s="45" t="s">
        <v>81</v>
      </c>
      <c r="C54" s="11">
        <v>2</v>
      </c>
      <c r="D54" s="11">
        <v>2</v>
      </c>
      <c r="E54" s="11"/>
      <c r="F54" s="11"/>
      <c r="G54" s="11"/>
      <c r="H54" s="37" t="s">
        <v>84</v>
      </c>
      <c r="I54" s="38" t="s">
        <v>85</v>
      </c>
      <c r="J54" s="46" t="s">
        <v>256</v>
      </c>
      <c r="K54" s="47" t="s">
        <v>222</v>
      </c>
    </row>
    <row r="55" spans="1:11" ht="66" customHeight="1" x14ac:dyDescent="0.2">
      <c r="A55" s="9" t="s">
        <v>116</v>
      </c>
      <c r="B55" s="3" t="s">
        <v>71</v>
      </c>
      <c r="C55" s="11">
        <f t="shared" si="0"/>
        <v>2</v>
      </c>
      <c r="D55" s="11">
        <v>2</v>
      </c>
      <c r="E55" s="11"/>
      <c r="F55" s="11"/>
      <c r="G55" s="11"/>
      <c r="H55" s="3" t="s">
        <v>92</v>
      </c>
      <c r="I55" s="3" t="s">
        <v>223</v>
      </c>
      <c r="J55" s="3" t="s">
        <v>86</v>
      </c>
      <c r="K55" s="14" t="s">
        <v>224</v>
      </c>
    </row>
    <row r="56" spans="1:11" ht="73.5" customHeight="1" x14ac:dyDescent="0.2">
      <c r="A56" s="114" t="s">
        <v>282</v>
      </c>
      <c r="B56" s="135" t="s">
        <v>69</v>
      </c>
      <c r="C56" s="93">
        <v>1</v>
      </c>
      <c r="D56" s="93"/>
      <c r="E56" s="93">
        <v>1</v>
      </c>
      <c r="F56" s="93"/>
      <c r="G56" s="93"/>
      <c r="H56" s="3" t="s">
        <v>92</v>
      </c>
      <c r="I56" s="3" t="s">
        <v>223</v>
      </c>
      <c r="J56" s="3" t="s">
        <v>86</v>
      </c>
      <c r="K56" s="14" t="s">
        <v>224</v>
      </c>
    </row>
    <row r="57" spans="1:11" ht="66" hidden="1" customHeight="1" x14ac:dyDescent="0.2">
      <c r="A57" s="115"/>
      <c r="B57" s="136"/>
      <c r="C57" s="94"/>
      <c r="D57" s="94"/>
      <c r="E57" s="94"/>
      <c r="F57" s="94"/>
      <c r="G57" s="94"/>
      <c r="H57" s="3" t="s">
        <v>92</v>
      </c>
      <c r="I57" s="3" t="s">
        <v>223</v>
      </c>
      <c r="J57" s="3" t="s">
        <v>86</v>
      </c>
      <c r="K57" s="14" t="s">
        <v>224</v>
      </c>
    </row>
    <row r="58" spans="1:11" ht="12.75" hidden="1" customHeight="1" x14ac:dyDescent="0.2">
      <c r="A58" s="116"/>
      <c r="B58" s="137"/>
      <c r="C58" s="95"/>
      <c r="D58" s="95"/>
      <c r="E58" s="95"/>
      <c r="F58" s="95"/>
      <c r="G58" s="95"/>
      <c r="H58" s="3" t="s">
        <v>92</v>
      </c>
      <c r="I58" s="3" t="s">
        <v>223</v>
      </c>
      <c r="J58" s="3" t="s">
        <v>86</v>
      </c>
      <c r="K58" s="14" t="s">
        <v>224</v>
      </c>
    </row>
    <row r="59" spans="1:11" ht="12.75" customHeight="1" x14ac:dyDescent="0.2">
      <c r="A59" s="10"/>
      <c r="B59" s="117" t="s">
        <v>107</v>
      </c>
      <c r="C59" s="118"/>
      <c r="D59" s="118"/>
      <c r="E59" s="118"/>
      <c r="F59" s="118"/>
      <c r="G59" s="118"/>
      <c r="H59" s="118"/>
      <c r="I59" s="118"/>
      <c r="J59" s="118"/>
      <c r="K59" s="119"/>
    </row>
    <row r="60" spans="1:11" ht="12.75" customHeight="1" x14ac:dyDescent="0.2">
      <c r="A60" s="10" t="s">
        <v>283</v>
      </c>
      <c r="B60" s="24" t="s">
        <v>201</v>
      </c>
      <c r="C60" s="17">
        <f>C61+C71+C79+C85+C91+C98+C103+C109</f>
        <v>111</v>
      </c>
      <c r="D60" s="23">
        <f>D61+D71+D79+D85+D91+D98+D103</f>
        <v>52</v>
      </c>
      <c r="E60" s="23">
        <f>E61+E71+E79+E85+E91+E98+E103+E109</f>
        <v>59</v>
      </c>
      <c r="F60" s="27"/>
      <c r="G60" s="27"/>
      <c r="H60" s="25"/>
      <c r="I60" s="25"/>
      <c r="J60" s="26"/>
      <c r="K60" s="2"/>
    </row>
    <row r="61" spans="1:11" s="18" customFormat="1" x14ac:dyDescent="0.2">
      <c r="A61" s="10" t="s">
        <v>34</v>
      </c>
      <c r="B61" s="39" t="s">
        <v>109</v>
      </c>
      <c r="C61" s="17">
        <f>C62+C66+C70</f>
        <v>17</v>
      </c>
      <c r="D61" s="23">
        <f>D62+D66</f>
        <v>10</v>
      </c>
      <c r="E61" s="23">
        <f>E68+E70</f>
        <v>7</v>
      </c>
      <c r="F61" s="4"/>
      <c r="G61" s="4">
        <f>SUM(G63:G69)</f>
        <v>0</v>
      </c>
      <c r="H61" s="3"/>
      <c r="I61" s="2"/>
      <c r="J61" s="2"/>
      <c r="K61" s="2"/>
    </row>
    <row r="62" spans="1:11" s="18" customFormat="1" x14ac:dyDescent="0.2">
      <c r="A62" s="10"/>
      <c r="B62" s="39" t="s">
        <v>110</v>
      </c>
      <c r="C62" s="17">
        <f>C63+C64+C65</f>
        <v>6</v>
      </c>
      <c r="D62" s="23">
        <f>D63+D64+D65</f>
        <v>6</v>
      </c>
      <c r="E62" s="23"/>
      <c r="F62" s="4"/>
      <c r="G62" s="4"/>
      <c r="H62" s="3"/>
      <c r="I62" s="2"/>
      <c r="J62" s="2"/>
      <c r="K62" s="2"/>
    </row>
    <row r="63" spans="1:11" ht="66" customHeight="1" x14ac:dyDescent="0.2">
      <c r="A63" s="9" t="s">
        <v>284</v>
      </c>
      <c r="B63" s="12" t="s">
        <v>204</v>
      </c>
      <c r="C63" s="13">
        <f>D63+E63+F63+G63</f>
        <v>2</v>
      </c>
      <c r="D63" s="11">
        <v>2</v>
      </c>
      <c r="E63" s="11"/>
      <c r="F63" s="48"/>
      <c r="G63" s="48"/>
      <c r="H63" s="3" t="s">
        <v>225</v>
      </c>
      <c r="I63" s="3" t="s">
        <v>226</v>
      </c>
      <c r="J63" s="3" t="s">
        <v>227</v>
      </c>
      <c r="K63" s="14" t="s">
        <v>228</v>
      </c>
    </row>
    <row r="64" spans="1:11" ht="67.5" customHeight="1" x14ac:dyDescent="0.2">
      <c r="A64" s="9" t="s">
        <v>285</v>
      </c>
      <c r="B64" s="12" t="s">
        <v>205</v>
      </c>
      <c r="C64" s="13">
        <v>2</v>
      </c>
      <c r="D64" s="11">
        <v>2</v>
      </c>
      <c r="E64" s="11"/>
      <c r="F64" s="48"/>
      <c r="G64" s="48"/>
      <c r="H64" s="3" t="s">
        <v>225</v>
      </c>
      <c r="I64" s="3" t="s">
        <v>226</v>
      </c>
      <c r="J64" s="3" t="s">
        <v>227</v>
      </c>
      <c r="K64" s="14" t="s">
        <v>228</v>
      </c>
    </row>
    <row r="65" spans="1:11" ht="72" customHeight="1" x14ac:dyDescent="0.2">
      <c r="A65" s="9" t="s">
        <v>286</v>
      </c>
      <c r="B65" s="12" t="s">
        <v>117</v>
      </c>
      <c r="C65" s="13">
        <v>2</v>
      </c>
      <c r="D65" s="11">
        <v>2</v>
      </c>
      <c r="E65" s="11"/>
      <c r="F65" s="48"/>
      <c r="G65" s="48"/>
      <c r="H65" s="3" t="s">
        <v>225</v>
      </c>
      <c r="I65" s="3" t="s">
        <v>226</v>
      </c>
      <c r="J65" s="3" t="s">
        <v>227</v>
      </c>
      <c r="K65" s="14" t="s">
        <v>228</v>
      </c>
    </row>
    <row r="66" spans="1:11" ht="20.25" customHeight="1" x14ac:dyDescent="0.2">
      <c r="A66" s="10" t="s">
        <v>35</v>
      </c>
      <c r="B66" s="67" t="s">
        <v>196</v>
      </c>
      <c r="C66" s="17">
        <f>C67+C68+C69</f>
        <v>10</v>
      </c>
      <c r="D66" s="23">
        <f>D67+D69</f>
        <v>4</v>
      </c>
      <c r="E66" s="23">
        <f>E68</f>
        <v>6</v>
      </c>
      <c r="F66" s="48"/>
      <c r="G66" s="48"/>
      <c r="H66" s="3"/>
      <c r="I66" s="3"/>
      <c r="J66" s="3"/>
      <c r="K66" s="14" t="s">
        <v>193</v>
      </c>
    </row>
    <row r="67" spans="1:11" ht="65.25" customHeight="1" x14ac:dyDescent="0.2">
      <c r="A67" s="9" t="s">
        <v>287</v>
      </c>
      <c r="B67" s="50" t="s">
        <v>111</v>
      </c>
      <c r="C67" s="13">
        <v>2</v>
      </c>
      <c r="D67" s="11">
        <v>2</v>
      </c>
      <c r="E67" s="11"/>
      <c r="F67" s="48"/>
      <c r="G67" s="48"/>
      <c r="H67" s="3" t="s">
        <v>229</v>
      </c>
      <c r="I67" s="3" t="s">
        <v>230</v>
      </c>
      <c r="J67" s="3" t="s">
        <v>231</v>
      </c>
      <c r="K67" s="14" t="s">
        <v>232</v>
      </c>
    </row>
    <row r="68" spans="1:11" ht="43.5" customHeight="1" x14ac:dyDescent="0.2">
      <c r="A68" s="9" t="s">
        <v>288</v>
      </c>
      <c r="B68" s="51" t="s">
        <v>206</v>
      </c>
      <c r="C68" s="13">
        <v>6</v>
      </c>
      <c r="D68" s="11"/>
      <c r="E68" s="11">
        <v>6</v>
      </c>
      <c r="F68" s="48">
        <v>6</v>
      </c>
      <c r="G68" s="48"/>
      <c r="H68" s="35" t="s">
        <v>181</v>
      </c>
      <c r="I68" s="52" t="s">
        <v>180</v>
      </c>
      <c r="J68" s="53" t="s">
        <v>257</v>
      </c>
      <c r="K68" s="14" t="s">
        <v>179</v>
      </c>
    </row>
    <row r="69" spans="1:11" ht="92.25" customHeight="1" x14ac:dyDescent="0.2">
      <c r="A69" s="9" t="s">
        <v>289</v>
      </c>
      <c r="B69" s="54" t="s">
        <v>118</v>
      </c>
      <c r="C69" s="13">
        <v>2</v>
      </c>
      <c r="D69" s="11">
        <v>2</v>
      </c>
      <c r="E69" s="11"/>
      <c r="F69" s="48"/>
      <c r="G69" s="48"/>
      <c r="H69" s="3" t="s">
        <v>225</v>
      </c>
      <c r="I69" s="3" t="s">
        <v>226</v>
      </c>
      <c r="J69" s="3" t="s">
        <v>227</v>
      </c>
      <c r="K69" s="14" t="s">
        <v>228</v>
      </c>
    </row>
    <row r="70" spans="1:11" s="18" customFormat="1" ht="67.5" customHeight="1" x14ac:dyDescent="0.2">
      <c r="A70" s="82" t="s">
        <v>36</v>
      </c>
      <c r="B70" s="75" t="s">
        <v>119</v>
      </c>
      <c r="C70" s="11">
        <v>1</v>
      </c>
      <c r="D70" s="11"/>
      <c r="E70" s="23">
        <v>1</v>
      </c>
      <c r="F70" s="48"/>
      <c r="G70" s="48"/>
      <c r="H70" s="3" t="s">
        <v>225</v>
      </c>
      <c r="I70" s="3" t="s">
        <v>226</v>
      </c>
      <c r="J70" s="3" t="s">
        <v>227</v>
      </c>
      <c r="K70" s="14" t="s">
        <v>228</v>
      </c>
    </row>
    <row r="71" spans="1:11" s="18" customFormat="1" ht="16.5" customHeight="1" x14ac:dyDescent="0.2">
      <c r="A71" s="82" t="s">
        <v>121</v>
      </c>
      <c r="B71" s="5" t="s">
        <v>120</v>
      </c>
      <c r="C71" s="23">
        <f>C72+C74</f>
        <v>9</v>
      </c>
      <c r="D71" s="23">
        <f>D72+D74</f>
        <v>8</v>
      </c>
      <c r="E71" s="23">
        <f>E78</f>
        <v>1</v>
      </c>
      <c r="F71" s="48"/>
      <c r="G71" s="48"/>
      <c r="H71" s="3"/>
      <c r="I71" s="3"/>
      <c r="J71" s="3"/>
      <c r="K71" s="14"/>
    </row>
    <row r="72" spans="1:11" s="18" customFormat="1" ht="39" customHeight="1" x14ac:dyDescent="0.2">
      <c r="A72" s="82" t="s">
        <v>290</v>
      </c>
      <c r="B72" s="5" t="s">
        <v>123</v>
      </c>
      <c r="C72" s="23">
        <f>C73</f>
        <v>2</v>
      </c>
      <c r="D72" s="23">
        <f>D73</f>
        <v>2</v>
      </c>
      <c r="E72" s="23"/>
      <c r="F72" s="48"/>
      <c r="G72" s="48"/>
      <c r="H72" s="3"/>
      <c r="I72" s="3"/>
      <c r="J72" s="3"/>
      <c r="K72" s="14"/>
    </row>
    <row r="73" spans="1:11" s="18" customFormat="1" ht="81" customHeight="1" x14ac:dyDescent="0.2">
      <c r="A73" s="34" t="s">
        <v>291</v>
      </c>
      <c r="B73" s="16" t="s">
        <v>124</v>
      </c>
      <c r="C73" s="11">
        <v>2</v>
      </c>
      <c r="D73" s="11">
        <v>2</v>
      </c>
      <c r="E73" s="23"/>
      <c r="F73" s="48"/>
      <c r="G73" s="48"/>
      <c r="H73" s="3" t="s">
        <v>225</v>
      </c>
      <c r="I73" s="3" t="s">
        <v>226</v>
      </c>
      <c r="J73" s="3" t="s">
        <v>227</v>
      </c>
      <c r="K73" s="14" t="s">
        <v>228</v>
      </c>
    </row>
    <row r="74" spans="1:11" s="18" customFormat="1" ht="26.25" customHeight="1" x14ac:dyDescent="0.2">
      <c r="A74" s="82" t="s">
        <v>292</v>
      </c>
      <c r="B74" s="5" t="s">
        <v>122</v>
      </c>
      <c r="C74" s="23">
        <f>C75+C76+C77+C78</f>
        <v>7</v>
      </c>
      <c r="D74" s="23">
        <f>D75+D76+D77</f>
        <v>6</v>
      </c>
      <c r="E74" s="23"/>
      <c r="F74" s="48"/>
      <c r="G74" s="48"/>
      <c r="H74" s="3"/>
      <c r="I74" s="3"/>
      <c r="J74" s="3"/>
      <c r="K74" s="14" t="s">
        <v>193</v>
      </c>
    </row>
    <row r="75" spans="1:11" s="18" customFormat="1" ht="105.75" customHeight="1" x14ac:dyDescent="0.2">
      <c r="A75" s="34" t="s">
        <v>293</v>
      </c>
      <c r="B75" s="16" t="s">
        <v>125</v>
      </c>
      <c r="C75" s="11">
        <v>2</v>
      </c>
      <c r="D75" s="11">
        <v>2</v>
      </c>
      <c r="E75" s="23"/>
      <c r="F75" s="48"/>
      <c r="G75" s="48"/>
      <c r="H75" s="3" t="s">
        <v>225</v>
      </c>
      <c r="I75" s="3" t="s">
        <v>226</v>
      </c>
      <c r="J75" s="3" t="s">
        <v>227</v>
      </c>
      <c r="K75" s="14" t="s">
        <v>228</v>
      </c>
    </row>
    <row r="76" spans="1:11" s="18" customFormat="1" ht="68.25" customHeight="1" x14ac:dyDescent="0.2">
      <c r="A76" s="34" t="s">
        <v>294</v>
      </c>
      <c r="B76" s="16" t="s">
        <v>126</v>
      </c>
      <c r="C76" s="11">
        <v>2</v>
      </c>
      <c r="D76" s="11">
        <v>2</v>
      </c>
      <c r="E76" s="23"/>
      <c r="F76" s="48"/>
      <c r="G76" s="48"/>
      <c r="H76" s="3" t="s">
        <v>225</v>
      </c>
      <c r="I76" s="3" t="s">
        <v>226</v>
      </c>
      <c r="J76" s="3" t="s">
        <v>227</v>
      </c>
      <c r="K76" s="14" t="s">
        <v>228</v>
      </c>
    </row>
    <row r="77" spans="1:11" s="18" customFormat="1" ht="63" customHeight="1" x14ac:dyDescent="0.2">
      <c r="A77" s="34" t="s">
        <v>295</v>
      </c>
      <c r="B77" s="16" t="s">
        <v>127</v>
      </c>
      <c r="C77" s="11">
        <v>2</v>
      </c>
      <c r="D77" s="11">
        <v>2</v>
      </c>
      <c r="E77" s="23"/>
      <c r="F77" s="48"/>
      <c r="G77" s="48"/>
      <c r="H77" s="3" t="s">
        <v>225</v>
      </c>
      <c r="I77" s="3" t="s">
        <v>226</v>
      </c>
      <c r="J77" s="3" t="s">
        <v>227</v>
      </c>
      <c r="K77" s="14" t="s">
        <v>228</v>
      </c>
    </row>
    <row r="78" spans="1:11" s="18" customFormat="1" ht="66.75" customHeight="1" x14ac:dyDescent="0.2">
      <c r="A78" s="82" t="s">
        <v>296</v>
      </c>
      <c r="B78" s="76" t="s">
        <v>128</v>
      </c>
      <c r="C78" s="11">
        <v>1</v>
      </c>
      <c r="D78" s="11"/>
      <c r="E78" s="11">
        <v>1</v>
      </c>
      <c r="F78" s="48"/>
      <c r="G78" s="48"/>
      <c r="H78" s="3" t="s">
        <v>225</v>
      </c>
      <c r="I78" s="3" t="s">
        <v>226</v>
      </c>
      <c r="J78" s="3" t="s">
        <v>236</v>
      </c>
      <c r="K78" s="14" t="s">
        <v>228</v>
      </c>
    </row>
    <row r="79" spans="1:11" s="18" customFormat="1" ht="15.75" customHeight="1" x14ac:dyDescent="0.2">
      <c r="A79" s="82" t="s">
        <v>297</v>
      </c>
      <c r="B79" s="5" t="s">
        <v>129</v>
      </c>
      <c r="C79" s="23">
        <f>C80+C81+C82+C83+C84</f>
        <v>9</v>
      </c>
      <c r="D79" s="23">
        <f>D80+D81+D82+D83</f>
        <v>8</v>
      </c>
      <c r="E79" s="23">
        <f>E84</f>
        <v>1</v>
      </c>
      <c r="F79" s="48"/>
      <c r="G79" s="48"/>
      <c r="H79" s="3"/>
      <c r="I79" s="3"/>
      <c r="J79" s="3"/>
      <c r="K79" s="14"/>
    </row>
    <row r="80" spans="1:11" s="18" customFormat="1" ht="66.75" customHeight="1" x14ac:dyDescent="0.2">
      <c r="A80" s="34" t="s">
        <v>298</v>
      </c>
      <c r="B80" s="38" t="s">
        <v>203</v>
      </c>
      <c r="C80" s="11">
        <v>2</v>
      </c>
      <c r="D80" s="11">
        <v>2</v>
      </c>
      <c r="E80" s="23"/>
      <c r="F80" s="48"/>
      <c r="G80" s="48"/>
      <c r="H80" s="3" t="s">
        <v>233</v>
      </c>
      <c r="I80" s="3" t="s">
        <v>234</v>
      </c>
      <c r="J80" s="49" t="s">
        <v>237</v>
      </c>
      <c r="K80" s="14" t="s">
        <v>235</v>
      </c>
    </row>
    <row r="81" spans="1:11" s="18" customFormat="1" ht="68.25" customHeight="1" x14ac:dyDescent="0.2">
      <c r="A81" s="34" t="s">
        <v>299</v>
      </c>
      <c r="B81" s="38" t="s">
        <v>130</v>
      </c>
      <c r="C81" s="11">
        <v>2</v>
      </c>
      <c r="D81" s="11">
        <v>2</v>
      </c>
      <c r="E81" s="23"/>
      <c r="F81" s="48"/>
      <c r="G81" s="48"/>
      <c r="H81" s="3" t="s">
        <v>233</v>
      </c>
      <c r="I81" s="3" t="s">
        <v>234</v>
      </c>
      <c r="J81" s="49" t="s">
        <v>237</v>
      </c>
      <c r="K81" s="14" t="s">
        <v>235</v>
      </c>
    </row>
    <row r="82" spans="1:11" s="18" customFormat="1" ht="66" customHeight="1" x14ac:dyDescent="0.2">
      <c r="A82" s="34" t="s">
        <v>300</v>
      </c>
      <c r="B82" s="38" t="s">
        <v>131</v>
      </c>
      <c r="C82" s="11">
        <v>2</v>
      </c>
      <c r="D82" s="11">
        <v>2</v>
      </c>
      <c r="E82" s="23"/>
      <c r="F82" s="48"/>
      <c r="G82" s="48"/>
      <c r="H82" s="3" t="s">
        <v>233</v>
      </c>
      <c r="I82" s="3" t="s">
        <v>234</v>
      </c>
      <c r="J82" s="49" t="s">
        <v>237</v>
      </c>
      <c r="K82" s="14" t="s">
        <v>235</v>
      </c>
    </row>
    <row r="83" spans="1:11" s="18" customFormat="1" ht="66" customHeight="1" x14ac:dyDescent="0.2">
      <c r="A83" s="34" t="s">
        <v>301</v>
      </c>
      <c r="B83" s="55" t="s">
        <v>202</v>
      </c>
      <c r="C83" s="11">
        <v>2</v>
      </c>
      <c r="D83" s="11">
        <v>2</v>
      </c>
      <c r="E83" s="23"/>
      <c r="F83" s="48"/>
      <c r="G83" s="48"/>
      <c r="H83" s="3" t="s">
        <v>233</v>
      </c>
      <c r="I83" s="3" t="s">
        <v>234</v>
      </c>
      <c r="J83" s="49" t="s">
        <v>237</v>
      </c>
      <c r="K83" s="14" t="s">
        <v>235</v>
      </c>
    </row>
    <row r="84" spans="1:11" s="18" customFormat="1" ht="68.25" customHeight="1" x14ac:dyDescent="0.2">
      <c r="A84" s="82" t="s">
        <v>302</v>
      </c>
      <c r="B84" s="38" t="s">
        <v>132</v>
      </c>
      <c r="C84" s="11">
        <v>1</v>
      </c>
      <c r="D84" s="11"/>
      <c r="E84" s="23">
        <v>1</v>
      </c>
      <c r="F84" s="48"/>
      <c r="G84" s="48"/>
      <c r="H84" s="3" t="s">
        <v>233</v>
      </c>
      <c r="I84" s="3" t="s">
        <v>234</v>
      </c>
      <c r="J84" s="49" t="s">
        <v>237</v>
      </c>
      <c r="K84" s="14" t="s">
        <v>235</v>
      </c>
    </row>
    <row r="85" spans="1:11" s="18" customFormat="1" ht="23.25" customHeight="1" x14ac:dyDescent="0.2">
      <c r="A85" s="82" t="s">
        <v>303</v>
      </c>
      <c r="B85" s="60" t="s">
        <v>133</v>
      </c>
      <c r="C85" s="23">
        <f>C86+C87+C88+C89+C90</f>
        <v>23</v>
      </c>
      <c r="D85" s="23">
        <f>D86+D87+D88</f>
        <v>6</v>
      </c>
      <c r="E85" s="23">
        <f>E89+E90</f>
        <v>17</v>
      </c>
      <c r="F85" s="48"/>
      <c r="G85" s="48"/>
      <c r="H85" s="3"/>
      <c r="I85" s="3"/>
      <c r="J85" s="3"/>
      <c r="K85" s="14"/>
    </row>
    <row r="86" spans="1:11" s="18" customFormat="1" ht="66" customHeight="1" x14ac:dyDescent="0.2">
      <c r="A86" s="34" t="s">
        <v>304</v>
      </c>
      <c r="B86" s="55" t="s">
        <v>208</v>
      </c>
      <c r="C86" s="11">
        <v>2</v>
      </c>
      <c r="D86" s="11">
        <v>2</v>
      </c>
      <c r="E86" s="23"/>
      <c r="F86" s="48"/>
      <c r="G86" s="48"/>
      <c r="H86" s="3" t="s">
        <v>238</v>
      </c>
      <c r="I86" s="3" t="s">
        <v>239</v>
      </c>
      <c r="J86" s="3" t="s">
        <v>240</v>
      </c>
      <c r="K86" s="14" t="s">
        <v>241</v>
      </c>
    </row>
    <row r="87" spans="1:11" s="18" customFormat="1" ht="69" customHeight="1" x14ac:dyDescent="0.2">
      <c r="A87" s="34" t="s">
        <v>305</v>
      </c>
      <c r="B87" s="38" t="s">
        <v>135</v>
      </c>
      <c r="C87" s="11">
        <v>2</v>
      </c>
      <c r="D87" s="11">
        <v>2</v>
      </c>
      <c r="E87" s="23"/>
      <c r="F87" s="48"/>
      <c r="G87" s="48"/>
      <c r="H87" s="3" t="s">
        <v>238</v>
      </c>
      <c r="I87" s="3" t="s">
        <v>239</v>
      </c>
      <c r="J87" s="3" t="s">
        <v>240</v>
      </c>
      <c r="K87" s="14" t="s">
        <v>241</v>
      </c>
    </row>
    <row r="88" spans="1:11" s="18" customFormat="1" ht="66" customHeight="1" x14ac:dyDescent="0.2">
      <c r="A88" s="34" t="s">
        <v>306</v>
      </c>
      <c r="B88" s="38" t="s">
        <v>209</v>
      </c>
      <c r="C88" s="11">
        <v>2</v>
      </c>
      <c r="D88" s="11">
        <v>2</v>
      </c>
      <c r="E88" s="23"/>
      <c r="F88" s="48"/>
      <c r="G88" s="48"/>
      <c r="H88" s="3" t="s">
        <v>238</v>
      </c>
      <c r="I88" s="3" t="s">
        <v>239</v>
      </c>
      <c r="J88" s="3" t="s">
        <v>240</v>
      </c>
      <c r="K88" s="14" t="s">
        <v>241</v>
      </c>
    </row>
    <row r="89" spans="1:11" s="18" customFormat="1" ht="41.25" customHeight="1" x14ac:dyDescent="0.2">
      <c r="A89" s="34" t="s">
        <v>307</v>
      </c>
      <c r="B89" s="38" t="s">
        <v>146</v>
      </c>
      <c r="C89" s="11">
        <v>16</v>
      </c>
      <c r="D89" s="11"/>
      <c r="E89" s="11">
        <v>16</v>
      </c>
      <c r="F89" s="48">
        <v>16</v>
      </c>
      <c r="G89" s="48"/>
      <c r="H89" s="3" t="s">
        <v>137</v>
      </c>
      <c r="I89" s="3" t="s">
        <v>136</v>
      </c>
      <c r="J89" s="3">
        <v>89243702980</v>
      </c>
      <c r="K89" s="14" t="s">
        <v>138</v>
      </c>
    </row>
    <row r="90" spans="1:11" s="18" customFormat="1" ht="66.75" customHeight="1" x14ac:dyDescent="0.2">
      <c r="A90" s="82" t="s">
        <v>308</v>
      </c>
      <c r="B90" s="38" t="s">
        <v>134</v>
      </c>
      <c r="C90" s="11">
        <v>1</v>
      </c>
      <c r="D90" s="11"/>
      <c r="E90" s="11">
        <v>1</v>
      </c>
      <c r="F90" s="48"/>
      <c r="G90" s="48"/>
      <c r="H90" s="3" t="s">
        <v>238</v>
      </c>
      <c r="I90" s="3" t="s">
        <v>239</v>
      </c>
      <c r="J90" s="3" t="s">
        <v>240</v>
      </c>
      <c r="K90" s="14" t="s">
        <v>241</v>
      </c>
    </row>
    <row r="91" spans="1:11" s="18" customFormat="1" ht="17.25" customHeight="1" x14ac:dyDescent="0.2">
      <c r="A91" s="82" t="s">
        <v>309</v>
      </c>
      <c r="B91" s="56" t="s">
        <v>139</v>
      </c>
      <c r="C91" s="23">
        <f>C92+C93+C94+C95+C96+C97</f>
        <v>11</v>
      </c>
      <c r="D91" s="23">
        <f>D92+D93+D94+D95+D96</f>
        <v>10</v>
      </c>
      <c r="E91" s="23">
        <f>E97</f>
        <v>1</v>
      </c>
      <c r="F91" s="48"/>
      <c r="G91" s="48"/>
      <c r="H91" s="3"/>
      <c r="I91" s="3"/>
      <c r="J91" s="3"/>
      <c r="K91" s="14"/>
    </row>
    <row r="92" spans="1:11" s="18" customFormat="1" ht="66.75" customHeight="1" x14ac:dyDescent="0.2">
      <c r="A92" s="34" t="s">
        <v>310</v>
      </c>
      <c r="B92" s="77" t="s">
        <v>140</v>
      </c>
      <c r="C92" s="11">
        <v>2</v>
      </c>
      <c r="D92" s="11">
        <v>2</v>
      </c>
      <c r="E92" s="23"/>
      <c r="F92" s="48"/>
      <c r="G92" s="48"/>
      <c r="H92" s="3" t="s">
        <v>233</v>
      </c>
      <c r="I92" s="3" t="s">
        <v>234</v>
      </c>
      <c r="J92" s="49" t="s">
        <v>237</v>
      </c>
      <c r="K92" s="14" t="s">
        <v>235</v>
      </c>
    </row>
    <row r="93" spans="1:11" s="18" customFormat="1" ht="65.25" customHeight="1" x14ac:dyDescent="0.2">
      <c r="A93" s="34" t="s">
        <v>311</v>
      </c>
      <c r="B93" s="38" t="s">
        <v>142</v>
      </c>
      <c r="C93" s="11">
        <v>2</v>
      </c>
      <c r="D93" s="11">
        <v>2</v>
      </c>
      <c r="E93" s="23"/>
      <c r="F93" s="48"/>
      <c r="G93" s="48"/>
      <c r="H93" s="3" t="s">
        <v>233</v>
      </c>
      <c r="I93" s="3" t="s">
        <v>234</v>
      </c>
      <c r="J93" s="49" t="s">
        <v>237</v>
      </c>
      <c r="K93" s="14" t="s">
        <v>235</v>
      </c>
    </row>
    <row r="94" spans="1:11" s="18" customFormat="1" ht="67.5" customHeight="1" x14ac:dyDescent="0.2">
      <c r="A94" s="34" t="s">
        <v>312</v>
      </c>
      <c r="B94" s="38" t="s">
        <v>141</v>
      </c>
      <c r="C94" s="11">
        <v>2</v>
      </c>
      <c r="D94" s="11">
        <v>2</v>
      </c>
      <c r="E94" s="23"/>
      <c r="F94" s="48"/>
      <c r="G94" s="48"/>
      <c r="H94" s="3" t="s">
        <v>233</v>
      </c>
      <c r="I94" s="3" t="s">
        <v>234</v>
      </c>
      <c r="J94" s="49" t="s">
        <v>237</v>
      </c>
      <c r="K94" s="14" t="s">
        <v>235</v>
      </c>
    </row>
    <row r="95" spans="1:11" s="18" customFormat="1" ht="66.75" customHeight="1" x14ac:dyDescent="0.2">
      <c r="A95" s="34" t="s">
        <v>313</v>
      </c>
      <c r="B95" s="66" t="s">
        <v>143</v>
      </c>
      <c r="C95" s="11">
        <v>2</v>
      </c>
      <c r="D95" s="11">
        <v>2</v>
      </c>
      <c r="E95" s="23"/>
      <c r="F95" s="48"/>
      <c r="G95" s="48"/>
      <c r="H95" s="3" t="s">
        <v>233</v>
      </c>
      <c r="I95" s="3" t="s">
        <v>234</v>
      </c>
      <c r="J95" s="49" t="s">
        <v>237</v>
      </c>
      <c r="K95" s="14" t="s">
        <v>235</v>
      </c>
    </row>
    <row r="96" spans="1:11" s="18" customFormat="1" ht="70.5" customHeight="1" x14ac:dyDescent="0.2">
      <c r="A96" s="34" t="s">
        <v>314</v>
      </c>
      <c r="B96" s="37" t="s">
        <v>144</v>
      </c>
      <c r="C96" s="11">
        <v>2</v>
      </c>
      <c r="D96" s="11">
        <v>2</v>
      </c>
      <c r="E96" s="23"/>
      <c r="F96" s="48"/>
      <c r="G96" s="48"/>
      <c r="H96" s="3" t="s">
        <v>233</v>
      </c>
      <c r="I96" s="3" t="s">
        <v>234</v>
      </c>
      <c r="J96" s="49" t="s">
        <v>237</v>
      </c>
      <c r="K96" s="14" t="s">
        <v>235</v>
      </c>
    </row>
    <row r="97" spans="1:11" s="18" customFormat="1" ht="65.25" customHeight="1" x14ac:dyDescent="0.2">
      <c r="A97" s="82" t="s">
        <v>315</v>
      </c>
      <c r="B97" s="38" t="s">
        <v>197</v>
      </c>
      <c r="C97" s="11">
        <v>1</v>
      </c>
      <c r="D97" s="11"/>
      <c r="E97" s="11">
        <v>1</v>
      </c>
      <c r="F97" s="48"/>
      <c r="G97" s="48"/>
      <c r="H97" s="3" t="s">
        <v>233</v>
      </c>
      <c r="I97" s="3" t="s">
        <v>234</v>
      </c>
      <c r="J97" s="49" t="s">
        <v>237</v>
      </c>
      <c r="K97" s="14" t="s">
        <v>235</v>
      </c>
    </row>
    <row r="98" spans="1:11" s="18" customFormat="1" ht="26.25" customHeight="1" x14ac:dyDescent="0.2">
      <c r="A98" s="82" t="s">
        <v>316</v>
      </c>
      <c r="B98" s="57" t="s">
        <v>149</v>
      </c>
      <c r="C98" s="23">
        <f>C99+C100+C101+C102</f>
        <v>13</v>
      </c>
      <c r="D98" s="23">
        <f>D99+D100</f>
        <v>4</v>
      </c>
      <c r="E98" s="23">
        <f>E101+E102</f>
        <v>9</v>
      </c>
      <c r="F98" s="48"/>
      <c r="G98" s="48"/>
      <c r="H98" s="3"/>
      <c r="I98" s="3"/>
      <c r="J98" s="3"/>
      <c r="K98" s="14"/>
    </row>
    <row r="99" spans="1:11" s="18" customFormat="1" ht="68.25" customHeight="1" x14ac:dyDescent="0.2">
      <c r="A99" s="34" t="s">
        <v>317</v>
      </c>
      <c r="B99" s="38" t="s">
        <v>151</v>
      </c>
      <c r="C99" s="11">
        <v>2</v>
      </c>
      <c r="D99" s="11">
        <v>2</v>
      </c>
      <c r="E99" s="23"/>
      <c r="F99" s="48"/>
      <c r="G99" s="48"/>
      <c r="H99" s="3" t="s">
        <v>233</v>
      </c>
      <c r="I99" s="3" t="s">
        <v>234</v>
      </c>
      <c r="J99" s="49" t="s">
        <v>237</v>
      </c>
      <c r="K99" s="14" t="s">
        <v>235</v>
      </c>
    </row>
    <row r="100" spans="1:11" s="18" customFormat="1" ht="68.25" customHeight="1" x14ac:dyDescent="0.2">
      <c r="A100" s="34" t="s">
        <v>318</v>
      </c>
      <c r="B100" s="38" t="s">
        <v>152</v>
      </c>
      <c r="C100" s="11">
        <v>2</v>
      </c>
      <c r="D100" s="11">
        <v>2</v>
      </c>
      <c r="E100" s="23"/>
      <c r="F100" s="48"/>
      <c r="G100" s="48"/>
      <c r="H100" s="3" t="s">
        <v>233</v>
      </c>
      <c r="I100" s="3" t="s">
        <v>234</v>
      </c>
      <c r="J100" s="51" t="s">
        <v>237</v>
      </c>
      <c r="K100" s="36" t="s">
        <v>235</v>
      </c>
    </row>
    <row r="101" spans="1:11" s="18" customFormat="1" ht="66.75" customHeight="1" x14ac:dyDescent="0.2">
      <c r="A101" s="34" t="s">
        <v>319</v>
      </c>
      <c r="B101" s="38" t="s">
        <v>145</v>
      </c>
      <c r="C101" s="11">
        <v>8</v>
      </c>
      <c r="D101" s="11"/>
      <c r="E101" s="11">
        <v>8</v>
      </c>
      <c r="F101" s="48">
        <v>8</v>
      </c>
      <c r="G101" s="48"/>
      <c r="H101" s="3" t="s">
        <v>150</v>
      </c>
      <c r="I101" s="3" t="s">
        <v>136</v>
      </c>
      <c r="J101" s="58" t="s">
        <v>147</v>
      </c>
      <c r="K101" s="59" t="s">
        <v>148</v>
      </c>
    </row>
    <row r="102" spans="1:11" s="18" customFormat="1" ht="66.75" customHeight="1" x14ac:dyDescent="0.2">
      <c r="A102" s="82" t="s">
        <v>320</v>
      </c>
      <c r="B102" s="38" t="s">
        <v>198</v>
      </c>
      <c r="C102" s="11">
        <v>1</v>
      </c>
      <c r="D102" s="11"/>
      <c r="E102" s="11">
        <v>1</v>
      </c>
      <c r="F102" s="48"/>
      <c r="G102" s="48"/>
      <c r="H102" s="3" t="s">
        <v>233</v>
      </c>
      <c r="I102" s="3" t="s">
        <v>234</v>
      </c>
      <c r="J102" s="49" t="s">
        <v>237</v>
      </c>
      <c r="K102" s="14" t="s">
        <v>235</v>
      </c>
    </row>
    <row r="103" spans="1:11" s="18" customFormat="1" ht="25.5" customHeight="1" x14ac:dyDescent="0.2">
      <c r="A103" s="82" t="s">
        <v>321</v>
      </c>
      <c r="B103" s="60" t="s">
        <v>153</v>
      </c>
      <c r="C103" s="23">
        <f>C104+C105+C106+C107+C108</f>
        <v>11</v>
      </c>
      <c r="D103" s="23">
        <f>D104+D105+D106</f>
        <v>6</v>
      </c>
      <c r="E103" s="23">
        <f>E107+E108</f>
        <v>5</v>
      </c>
      <c r="F103" s="48"/>
      <c r="G103" s="48"/>
      <c r="H103" s="3"/>
      <c r="I103" s="3"/>
      <c r="J103" s="52"/>
      <c r="K103" s="59"/>
    </row>
    <row r="104" spans="1:11" s="18" customFormat="1" ht="65.25" customHeight="1" x14ac:dyDescent="0.2">
      <c r="A104" s="34" t="s">
        <v>322</v>
      </c>
      <c r="B104" s="38" t="s">
        <v>154</v>
      </c>
      <c r="C104" s="11">
        <v>2</v>
      </c>
      <c r="D104" s="11">
        <v>2</v>
      </c>
      <c r="E104" s="23"/>
      <c r="F104" s="48"/>
      <c r="G104" s="48"/>
      <c r="H104" s="3" t="s">
        <v>242</v>
      </c>
      <c r="I104" s="3" t="s">
        <v>243</v>
      </c>
      <c r="J104" s="53" t="s">
        <v>244</v>
      </c>
      <c r="K104" s="59" t="s">
        <v>245</v>
      </c>
    </row>
    <row r="105" spans="1:11" s="18" customFormat="1" ht="70.5" customHeight="1" x14ac:dyDescent="0.2">
      <c r="A105" s="34" t="s">
        <v>323</v>
      </c>
      <c r="B105" s="37" t="s">
        <v>155</v>
      </c>
      <c r="C105" s="11">
        <v>2</v>
      </c>
      <c r="D105" s="11">
        <v>2</v>
      </c>
      <c r="E105" s="23"/>
      <c r="F105" s="48"/>
      <c r="G105" s="48"/>
      <c r="H105" s="3" t="s">
        <v>242</v>
      </c>
      <c r="I105" s="3" t="s">
        <v>243</v>
      </c>
      <c r="J105" s="53" t="s">
        <v>244</v>
      </c>
      <c r="K105" s="59" t="s">
        <v>245</v>
      </c>
    </row>
    <row r="106" spans="1:11" s="18" customFormat="1" ht="63" customHeight="1" x14ac:dyDescent="0.2">
      <c r="A106" s="34" t="s">
        <v>324</v>
      </c>
      <c r="B106" s="38" t="s">
        <v>207</v>
      </c>
      <c r="C106" s="11">
        <v>2</v>
      </c>
      <c r="D106" s="11">
        <v>2</v>
      </c>
      <c r="E106" s="23"/>
      <c r="F106" s="48"/>
      <c r="G106" s="48"/>
      <c r="H106" s="3" t="s">
        <v>242</v>
      </c>
      <c r="I106" s="3" t="s">
        <v>243</v>
      </c>
      <c r="J106" s="53" t="s">
        <v>244</v>
      </c>
      <c r="K106" s="59" t="s">
        <v>245</v>
      </c>
    </row>
    <row r="107" spans="1:11" s="18" customFormat="1" ht="75.75" customHeight="1" x14ac:dyDescent="0.2">
      <c r="A107" s="34" t="s">
        <v>325</v>
      </c>
      <c r="B107" s="38" t="s">
        <v>159</v>
      </c>
      <c r="C107" s="11">
        <v>4</v>
      </c>
      <c r="D107" s="11"/>
      <c r="E107" s="23">
        <v>4</v>
      </c>
      <c r="F107" s="48">
        <v>4</v>
      </c>
      <c r="G107" s="48"/>
      <c r="H107" s="53" t="s">
        <v>158</v>
      </c>
      <c r="I107" s="3" t="s">
        <v>136</v>
      </c>
      <c r="J107" s="55" t="s">
        <v>156</v>
      </c>
      <c r="K107" s="59" t="s">
        <v>157</v>
      </c>
    </row>
    <row r="108" spans="1:11" s="18" customFormat="1" ht="75.75" customHeight="1" x14ac:dyDescent="0.2">
      <c r="A108" s="82" t="s">
        <v>326</v>
      </c>
      <c r="B108" s="38" t="s">
        <v>199</v>
      </c>
      <c r="C108" s="11">
        <v>1</v>
      </c>
      <c r="D108" s="11"/>
      <c r="E108" s="23">
        <v>1</v>
      </c>
      <c r="F108" s="48"/>
      <c r="G108" s="48"/>
      <c r="H108" s="3" t="s">
        <v>242</v>
      </c>
      <c r="I108" s="3" t="s">
        <v>243</v>
      </c>
      <c r="J108" s="53" t="s">
        <v>244</v>
      </c>
      <c r="K108" s="59" t="s">
        <v>245</v>
      </c>
    </row>
    <row r="109" spans="1:11" s="18" customFormat="1" ht="66.75" customHeight="1" x14ac:dyDescent="0.2">
      <c r="A109" s="108" t="s">
        <v>35</v>
      </c>
      <c r="B109" s="120" t="s">
        <v>186</v>
      </c>
      <c r="C109" s="123">
        <v>18</v>
      </c>
      <c r="D109" s="126"/>
      <c r="E109" s="123">
        <v>18</v>
      </c>
      <c r="F109" s="129"/>
      <c r="G109" s="132"/>
      <c r="H109" s="3" t="s">
        <v>246</v>
      </c>
      <c r="I109" s="3" t="s">
        <v>226</v>
      </c>
      <c r="J109" s="3" t="s">
        <v>227</v>
      </c>
      <c r="K109" s="14" t="s">
        <v>228</v>
      </c>
    </row>
    <row r="110" spans="1:11" s="18" customFormat="1" ht="66.75" customHeight="1" x14ac:dyDescent="0.2">
      <c r="A110" s="109"/>
      <c r="B110" s="121"/>
      <c r="C110" s="124"/>
      <c r="D110" s="127"/>
      <c r="E110" s="124"/>
      <c r="F110" s="130"/>
      <c r="G110" s="133"/>
      <c r="H110" s="3" t="s">
        <v>238</v>
      </c>
      <c r="I110" s="3" t="s">
        <v>239</v>
      </c>
      <c r="J110" s="3" t="s">
        <v>240</v>
      </c>
      <c r="K110" s="14" t="s">
        <v>241</v>
      </c>
    </row>
    <row r="111" spans="1:11" s="18" customFormat="1" ht="66.75" customHeight="1" x14ac:dyDescent="0.2">
      <c r="A111" s="109"/>
      <c r="B111" s="121"/>
      <c r="C111" s="124"/>
      <c r="D111" s="127"/>
      <c r="E111" s="124"/>
      <c r="F111" s="130"/>
      <c r="G111" s="133"/>
      <c r="H111" s="3" t="s">
        <v>233</v>
      </c>
      <c r="I111" s="3" t="s">
        <v>234</v>
      </c>
      <c r="J111" s="51" t="s">
        <v>237</v>
      </c>
      <c r="K111" s="36" t="s">
        <v>235</v>
      </c>
    </row>
    <row r="112" spans="1:11" s="18" customFormat="1" ht="66.75" customHeight="1" x14ac:dyDescent="0.2">
      <c r="A112" s="110"/>
      <c r="B112" s="122"/>
      <c r="C112" s="125"/>
      <c r="D112" s="128"/>
      <c r="E112" s="125"/>
      <c r="F112" s="131"/>
      <c r="G112" s="134"/>
      <c r="H112" s="3" t="s">
        <v>242</v>
      </c>
      <c r="I112" s="3" t="s">
        <v>243</v>
      </c>
      <c r="J112" s="55" t="s">
        <v>244</v>
      </c>
      <c r="K112" s="72" t="s">
        <v>245</v>
      </c>
    </row>
    <row r="113" spans="1:11" ht="16.5" customHeight="1" x14ac:dyDescent="0.2">
      <c r="A113" s="10"/>
      <c r="B113" s="117" t="s">
        <v>108</v>
      </c>
      <c r="C113" s="118"/>
      <c r="D113" s="118"/>
      <c r="E113" s="118"/>
      <c r="F113" s="118"/>
      <c r="G113" s="118"/>
      <c r="H113" s="118"/>
      <c r="I113" s="118"/>
      <c r="J113" s="118"/>
      <c r="K113" s="119"/>
    </row>
    <row r="114" spans="1:11" x14ac:dyDescent="0.2">
      <c r="A114" s="10" t="s">
        <v>121</v>
      </c>
      <c r="B114" s="19" t="s">
        <v>160</v>
      </c>
      <c r="C114" s="20">
        <f>C115+C116+C117+C118+C119+C120+C121+C122+C123+C124+C125+C126+C127+C133+C134+C135+C132</f>
        <v>84</v>
      </c>
      <c r="D114" s="20">
        <f>D115+D116+D117+D118+D119+D120+D121+D122+D123+D124+D125+D132</f>
        <v>48</v>
      </c>
      <c r="E114" s="20">
        <f>E126+E127+E133+E134+E135</f>
        <v>36</v>
      </c>
      <c r="F114" s="20"/>
      <c r="G114" s="20"/>
      <c r="H114" s="19"/>
      <c r="I114" s="19"/>
      <c r="J114" s="15"/>
      <c r="K114" s="15"/>
    </row>
    <row r="115" spans="1:11" ht="63.75" x14ac:dyDescent="0.2">
      <c r="A115" s="9" t="s">
        <v>290</v>
      </c>
      <c r="B115" s="78" t="s">
        <v>161</v>
      </c>
      <c r="C115" s="30">
        <v>4</v>
      </c>
      <c r="D115" s="30">
        <v>4</v>
      </c>
      <c r="E115" s="20"/>
      <c r="F115" s="20"/>
      <c r="G115" s="20"/>
      <c r="H115" s="68" t="s">
        <v>258</v>
      </c>
      <c r="I115" s="68" t="s">
        <v>259</v>
      </c>
      <c r="J115" s="69" t="s">
        <v>260</v>
      </c>
      <c r="K115" s="15" t="s">
        <v>261</v>
      </c>
    </row>
    <row r="116" spans="1:11" ht="69" customHeight="1" x14ac:dyDescent="0.2">
      <c r="A116" s="33" t="s">
        <v>292</v>
      </c>
      <c r="B116" s="79" t="s">
        <v>191</v>
      </c>
      <c r="C116" s="31">
        <v>4</v>
      </c>
      <c r="D116" s="32">
        <v>4</v>
      </c>
      <c r="E116" s="21"/>
      <c r="F116" s="21"/>
      <c r="G116" s="21"/>
      <c r="H116" s="70" t="s">
        <v>262</v>
      </c>
      <c r="I116" s="70" t="s">
        <v>263</v>
      </c>
      <c r="J116" s="70" t="s">
        <v>264</v>
      </c>
      <c r="K116" s="70" t="s">
        <v>265</v>
      </c>
    </row>
    <row r="117" spans="1:11" ht="69.75" customHeight="1" x14ac:dyDescent="0.2">
      <c r="A117" s="33" t="s">
        <v>296</v>
      </c>
      <c r="B117" s="79" t="s">
        <v>190</v>
      </c>
      <c r="C117" s="31">
        <v>4</v>
      </c>
      <c r="D117" s="32">
        <v>4</v>
      </c>
      <c r="E117" s="21"/>
      <c r="F117" s="71"/>
      <c r="G117" s="21"/>
      <c r="H117" s="70" t="s">
        <v>266</v>
      </c>
      <c r="I117" s="70" t="s">
        <v>267</v>
      </c>
      <c r="J117" s="70" t="s">
        <v>268</v>
      </c>
      <c r="K117" s="70" t="s">
        <v>269</v>
      </c>
    </row>
    <row r="118" spans="1:11" s="22" customFormat="1" ht="63.75" x14ac:dyDescent="0.2">
      <c r="A118" s="87" t="s">
        <v>327</v>
      </c>
      <c r="B118" s="80" t="s">
        <v>162</v>
      </c>
      <c r="C118" s="62">
        <v>2</v>
      </c>
      <c r="D118" s="62">
        <v>2</v>
      </c>
      <c r="E118" s="63"/>
      <c r="F118" s="63"/>
      <c r="G118" s="63"/>
      <c r="H118" s="61" t="s">
        <v>270</v>
      </c>
      <c r="I118" s="61" t="s">
        <v>271</v>
      </c>
      <c r="J118" s="61" t="s">
        <v>276</v>
      </c>
      <c r="K118" s="61" t="s">
        <v>272</v>
      </c>
    </row>
    <row r="119" spans="1:11" s="22" customFormat="1" ht="63.75" x14ac:dyDescent="0.2">
      <c r="A119" s="87" t="s">
        <v>328</v>
      </c>
      <c r="B119" s="73" t="s">
        <v>163</v>
      </c>
      <c r="C119" s="62">
        <v>4</v>
      </c>
      <c r="D119" s="62">
        <v>4</v>
      </c>
      <c r="E119" s="63"/>
      <c r="F119" s="63"/>
      <c r="G119" s="63"/>
      <c r="H119" s="61" t="s">
        <v>273</v>
      </c>
      <c r="I119" s="61" t="s">
        <v>223</v>
      </c>
      <c r="J119" s="61" t="s">
        <v>274</v>
      </c>
      <c r="K119" s="61" t="s">
        <v>275</v>
      </c>
    </row>
    <row r="120" spans="1:11" s="22" customFormat="1" ht="63.75" x14ac:dyDescent="0.2">
      <c r="A120" s="87" t="s">
        <v>329</v>
      </c>
      <c r="B120" s="80" t="s">
        <v>164</v>
      </c>
      <c r="C120" s="62">
        <v>4</v>
      </c>
      <c r="D120" s="62">
        <v>4</v>
      </c>
      <c r="E120" s="63"/>
      <c r="F120" s="63"/>
      <c r="G120" s="63"/>
      <c r="H120" s="61" t="s">
        <v>273</v>
      </c>
      <c r="I120" s="61" t="s">
        <v>223</v>
      </c>
      <c r="J120" s="61" t="s">
        <v>274</v>
      </c>
      <c r="K120" s="61" t="s">
        <v>275</v>
      </c>
    </row>
    <row r="121" spans="1:11" s="22" customFormat="1" ht="76.5" x14ac:dyDescent="0.2">
      <c r="A121" s="87" t="s">
        <v>330</v>
      </c>
      <c r="B121" s="80" t="s">
        <v>165</v>
      </c>
      <c r="C121" s="62">
        <v>4</v>
      </c>
      <c r="D121" s="62">
        <v>4</v>
      </c>
      <c r="E121" s="63"/>
      <c r="F121" s="63"/>
      <c r="G121" s="63"/>
      <c r="H121" s="70" t="s">
        <v>262</v>
      </c>
      <c r="I121" s="70" t="s">
        <v>263</v>
      </c>
      <c r="J121" s="70" t="s">
        <v>264</v>
      </c>
      <c r="K121" s="70" t="s">
        <v>265</v>
      </c>
    </row>
    <row r="122" spans="1:11" s="22" customFormat="1" ht="63.75" x14ac:dyDescent="0.2">
      <c r="A122" s="87" t="s">
        <v>331</v>
      </c>
      <c r="B122" s="80" t="s">
        <v>166</v>
      </c>
      <c r="C122" s="62">
        <v>4</v>
      </c>
      <c r="D122" s="62">
        <v>4</v>
      </c>
      <c r="E122" s="63"/>
      <c r="F122" s="63"/>
      <c r="G122" s="63"/>
      <c r="H122" s="70" t="s">
        <v>266</v>
      </c>
      <c r="I122" s="70" t="s">
        <v>267</v>
      </c>
      <c r="J122" s="70" t="s">
        <v>268</v>
      </c>
      <c r="K122" s="70" t="s">
        <v>269</v>
      </c>
    </row>
    <row r="123" spans="1:11" s="22" customFormat="1" ht="63.75" x14ac:dyDescent="0.2">
      <c r="A123" s="87" t="s">
        <v>332</v>
      </c>
      <c r="B123" s="80" t="s">
        <v>167</v>
      </c>
      <c r="C123" s="62">
        <v>4</v>
      </c>
      <c r="D123" s="62">
        <v>4</v>
      </c>
      <c r="E123" s="63"/>
      <c r="F123" s="63"/>
      <c r="G123" s="63"/>
      <c r="H123" s="61" t="s">
        <v>270</v>
      </c>
      <c r="I123" s="61" t="s">
        <v>271</v>
      </c>
      <c r="J123" s="61" t="s">
        <v>276</v>
      </c>
      <c r="K123" s="61" t="s">
        <v>272</v>
      </c>
    </row>
    <row r="124" spans="1:11" s="22" customFormat="1" ht="76.5" x14ac:dyDescent="0.2">
      <c r="A124" s="87" t="s">
        <v>333</v>
      </c>
      <c r="B124" s="80" t="s">
        <v>168</v>
      </c>
      <c r="C124" s="62">
        <v>4</v>
      </c>
      <c r="D124" s="62">
        <v>4</v>
      </c>
      <c r="E124" s="63"/>
      <c r="F124" s="63"/>
      <c r="G124" s="63"/>
      <c r="H124" s="70" t="s">
        <v>262</v>
      </c>
      <c r="I124" s="70" t="s">
        <v>263</v>
      </c>
      <c r="J124" s="70" t="s">
        <v>264</v>
      </c>
      <c r="K124" s="70" t="s">
        <v>265</v>
      </c>
    </row>
    <row r="125" spans="1:11" s="22" customFormat="1" ht="63.75" x14ac:dyDescent="0.2">
      <c r="A125" s="87" t="s">
        <v>334</v>
      </c>
      <c r="B125" s="80" t="s">
        <v>169</v>
      </c>
      <c r="C125" s="62">
        <v>4</v>
      </c>
      <c r="D125" s="62">
        <v>4</v>
      </c>
      <c r="E125" s="63"/>
      <c r="F125" s="63"/>
      <c r="G125" s="63"/>
      <c r="H125" s="61" t="s">
        <v>273</v>
      </c>
      <c r="I125" s="61" t="s">
        <v>223</v>
      </c>
      <c r="J125" s="61" t="s">
        <v>274</v>
      </c>
      <c r="K125" s="61" t="s">
        <v>275</v>
      </c>
    </row>
    <row r="126" spans="1:11" s="22" customFormat="1" ht="53.25" customHeight="1" x14ac:dyDescent="0.2">
      <c r="A126" s="87" t="s">
        <v>335</v>
      </c>
      <c r="B126" s="80" t="s">
        <v>170</v>
      </c>
      <c r="C126" s="62">
        <v>8</v>
      </c>
      <c r="D126" s="62"/>
      <c r="E126" s="62">
        <v>8</v>
      </c>
      <c r="F126" s="63">
        <v>8</v>
      </c>
      <c r="G126" s="63"/>
      <c r="H126" s="64" t="s">
        <v>172</v>
      </c>
      <c r="I126" s="63" t="s">
        <v>171</v>
      </c>
      <c r="J126" s="64" t="s">
        <v>174</v>
      </c>
      <c r="K126" s="61" t="s">
        <v>173</v>
      </c>
    </row>
    <row r="127" spans="1:11" s="22" customFormat="1" ht="71.25" customHeight="1" x14ac:dyDescent="0.2">
      <c r="A127" s="96" t="s">
        <v>336</v>
      </c>
      <c r="B127" s="99" t="s">
        <v>200</v>
      </c>
      <c r="C127" s="102">
        <v>1</v>
      </c>
      <c r="D127" s="102"/>
      <c r="E127" s="102">
        <v>1</v>
      </c>
      <c r="F127" s="105"/>
      <c r="G127" s="105"/>
      <c r="H127" s="68" t="s">
        <v>258</v>
      </c>
      <c r="I127" s="68" t="s">
        <v>259</v>
      </c>
      <c r="J127" s="69" t="s">
        <v>260</v>
      </c>
      <c r="K127" s="15" t="s">
        <v>261</v>
      </c>
    </row>
    <row r="128" spans="1:11" s="22" customFormat="1" ht="69" customHeight="1" x14ac:dyDescent="0.2">
      <c r="A128" s="97"/>
      <c r="B128" s="100"/>
      <c r="C128" s="103"/>
      <c r="D128" s="103"/>
      <c r="E128" s="103"/>
      <c r="F128" s="106"/>
      <c r="G128" s="106"/>
      <c r="H128" s="70" t="s">
        <v>266</v>
      </c>
      <c r="I128" s="70" t="s">
        <v>267</v>
      </c>
      <c r="J128" s="70" t="s">
        <v>268</v>
      </c>
      <c r="K128" s="70" t="s">
        <v>269</v>
      </c>
    </row>
    <row r="129" spans="1:11" s="22" customFormat="1" ht="65.25" customHeight="1" x14ac:dyDescent="0.2">
      <c r="A129" s="97"/>
      <c r="B129" s="100"/>
      <c r="C129" s="103"/>
      <c r="D129" s="103"/>
      <c r="E129" s="103"/>
      <c r="F129" s="106"/>
      <c r="G129" s="106"/>
      <c r="H129" s="61" t="s">
        <v>270</v>
      </c>
      <c r="I129" s="61" t="s">
        <v>271</v>
      </c>
      <c r="J129" s="61" t="s">
        <v>276</v>
      </c>
      <c r="K129" s="61" t="s">
        <v>272</v>
      </c>
    </row>
    <row r="130" spans="1:11" s="22" customFormat="1" ht="65.25" customHeight="1" x14ac:dyDescent="0.2">
      <c r="A130" s="97"/>
      <c r="B130" s="100"/>
      <c r="C130" s="103"/>
      <c r="D130" s="103"/>
      <c r="E130" s="103"/>
      <c r="F130" s="106"/>
      <c r="G130" s="106"/>
      <c r="H130" s="70" t="s">
        <v>262</v>
      </c>
      <c r="I130" s="70" t="s">
        <v>263</v>
      </c>
      <c r="J130" s="70" t="s">
        <v>264</v>
      </c>
      <c r="K130" s="70" t="s">
        <v>265</v>
      </c>
    </row>
    <row r="131" spans="1:11" s="22" customFormat="1" ht="71.25" customHeight="1" x14ac:dyDescent="0.2">
      <c r="A131" s="98"/>
      <c r="B131" s="101"/>
      <c r="C131" s="104"/>
      <c r="D131" s="104"/>
      <c r="E131" s="104"/>
      <c r="F131" s="107"/>
      <c r="G131" s="107"/>
      <c r="H131" s="61" t="s">
        <v>273</v>
      </c>
      <c r="I131" s="61" t="s">
        <v>223</v>
      </c>
      <c r="J131" s="61" t="s">
        <v>274</v>
      </c>
      <c r="K131" s="61" t="s">
        <v>275</v>
      </c>
    </row>
    <row r="132" spans="1:11" s="22" customFormat="1" ht="76.5" x14ac:dyDescent="0.2">
      <c r="A132" s="87" t="s">
        <v>292</v>
      </c>
      <c r="B132" s="73" t="s">
        <v>188</v>
      </c>
      <c r="C132" s="62">
        <v>6</v>
      </c>
      <c r="D132" s="62">
        <v>6</v>
      </c>
      <c r="E132" s="62"/>
      <c r="F132" s="63"/>
      <c r="G132" s="63"/>
      <c r="H132" s="61" t="s">
        <v>278</v>
      </c>
      <c r="I132" s="61" t="s">
        <v>277</v>
      </c>
      <c r="J132" s="61" t="s">
        <v>279</v>
      </c>
      <c r="K132" s="61" t="s">
        <v>192</v>
      </c>
    </row>
    <row r="133" spans="1:11" s="22" customFormat="1" ht="51" x14ac:dyDescent="0.2">
      <c r="A133" s="87" t="s">
        <v>296</v>
      </c>
      <c r="B133" s="65" t="s">
        <v>175</v>
      </c>
      <c r="C133" s="62">
        <v>8</v>
      </c>
      <c r="D133" s="62"/>
      <c r="E133" s="62">
        <v>8</v>
      </c>
      <c r="F133" s="63">
        <v>8</v>
      </c>
      <c r="G133" s="63"/>
      <c r="H133" s="66" t="s">
        <v>247</v>
      </c>
      <c r="I133" s="49" t="s">
        <v>176</v>
      </c>
      <c r="J133" s="61" t="s">
        <v>177</v>
      </c>
      <c r="K133" s="61" t="s">
        <v>178</v>
      </c>
    </row>
    <row r="134" spans="1:11" s="22" customFormat="1" ht="76.5" x14ac:dyDescent="0.2">
      <c r="A134" s="87" t="s">
        <v>327</v>
      </c>
      <c r="B134" s="73" t="s">
        <v>187</v>
      </c>
      <c r="C134" s="62">
        <v>1</v>
      </c>
      <c r="D134" s="62"/>
      <c r="E134" s="62">
        <v>1</v>
      </c>
      <c r="F134" s="63"/>
      <c r="G134" s="63"/>
      <c r="H134" s="61" t="s">
        <v>278</v>
      </c>
      <c r="I134" s="61" t="s">
        <v>277</v>
      </c>
      <c r="J134" s="61" t="s">
        <v>279</v>
      </c>
      <c r="K134" s="61" t="s">
        <v>192</v>
      </c>
    </row>
    <row r="135" spans="1:11" s="22" customFormat="1" ht="69.75" customHeight="1" x14ac:dyDescent="0.2">
      <c r="A135" s="83"/>
      <c r="B135" s="92" t="s">
        <v>189</v>
      </c>
      <c r="C135" s="90">
        <v>18</v>
      </c>
      <c r="D135" s="90"/>
      <c r="E135" s="90">
        <v>18</v>
      </c>
      <c r="F135" s="91"/>
      <c r="G135" s="91"/>
      <c r="H135" s="69" t="s">
        <v>266</v>
      </c>
      <c r="I135" s="69" t="s">
        <v>267</v>
      </c>
      <c r="J135" s="69" t="s">
        <v>268</v>
      </c>
      <c r="K135" s="69" t="s">
        <v>269</v>
      </c>
    </row>
    <row r="136" spans="1:11" s="22" customFormat="1" ht="63.75" x14ac:dyDescent="0.2">
      <c r="A136" s="84"/>
      <c r="B136" s="92"/>
      <c r="C136" s="90"/>
      <c r="D136" s="90"/>
      <c r="E136" s="90"/>
      <c r="F136" s="91"/>
      <c r="G136" s="91"/>
      <c r="H136" s="61" t="s">
        <v>270</v>
      </c>
      <c r="I136" s="61" t="s">
        <v>271</v>
      </c>
      <c r="J136" s="61" t="s">
        <v>276</v>
      </c>
      <c r="K136" s="61" t="s">
        <v>272</v>
      </c>
    </row>
    <row r="137" spans="1:11" s="22" customFormat="1" ht="76.5" x14ac:dyDescent="0.2">
      <c r="A137" s="88" t="s">
        <v>328</v>
      </c>
      <c r="B137" s="92"/>
      <c r="C137" s="90"/>
      <c r="D137" s="90"/>
      <c r="E137" s="90"/>
      <c r="F137" s="91"/>
      <c r="G137" s="91"/>
      <c r="H137" s="69" t="s">
        <v>262</v>
      </c>
      <c r="I137" s="69" t="s">
        <v>263</v>
      </c>
      <c r="J137" s="69" t="s">
        <v>264</v>
      </c>
      <c r="K137" s="69" t="s">
        <v>265</v>
      </c>
    </row>
    <row r="138" spans="1:11" s="22" customFormat="1" ht="63.75" x14ac:dyDescent="0.2">
      <c r="A138" s="84"/>
      <c r="B138" s="92"/>
      <c r="C138" s="90"/>
      <c r="D138" s="90"/>
      <c r="E138" s="90"/>
      <c r="F138" s="91"/>
      <c r="G138" s="91"/>
      <c r="H138" s="61" t="s">
        <v>273</v>
      </c>
      <c r="I138" s="61" t="s">
        <v>223</v>
      </c>
      <c r="J138" s="61" t="s">
        <v>274</v>
      </c>
      <c r="K138" s="61" t="s">
        <v>275</v>
      </c>
    </row>
    <row r="139" spans="1:11" s="22" customFormat="1" ht="76.5" customHeight="1" x14ac:dyDescent="0.2">
      <c r="A139" s="84"/>
      <c r="B139" s="92"/>
      <c r="C139" s="90"/>
      <c r="D139" s="90"/>
      <c r="E139" s="90"/>
      <c r="F139" s="91"/>
      <c r="G139" s="91"/>
      <c r="H139" s="89" t="s">
        <v>278</v>
      </c>
      <c r="I139" s="89" t="s">
        <v>277</v>
      </c>
      <c r="J139" s="89" t="s">
        <v>279</v>
      </c>
      <c r="K139" s="89" t="s">
        <v>192</v>
      </c>
    </row>
    <row r="140" spans="1:11" s="22" customFormat="1" ht="3" customHeight="1" x14ac:dyDescent="0.2">
      <c r="A140" s="84"/>
      <c r="B140" s="92"/>
      <c r="C140" s="90"/>
      <c r="D140" s="90"/>
      <c r="E140" s="90"/>
      <c r="F140" s="91"/>
      <c r="G140" s="91"/>
      <c r="H140" s="89"/>
      <c r="I140" s="89"/>
      <c r="J140" s="89"/>
      <c r="K140" s="89"/>
    </row>
    <row r="141" spans="1:11" s="22" customFormat="1" ht="12.75" hidden="1" customHeight="1" x14ac:dyDescent="0.2">
      <c r="A141" s="85"/>
      <c r="B141" s="92"/>
      <c r="C141" s="90"/>
      <c r="D141" s="90"/>
      <c r="E141" s="90"/>
      <c r="F141" s="91"/>
      <c r="G141" s="91"/>
      <c r="H141" s="89"/>
      <c r="I141" s="89"/>
      <c r="J141" s="89"/>
      <c r="K141" s="89"/>
    </row>
  </sheetData>
  <mergeCells count="62">
    <mergeCell ref="A4:K4"/>
    <mergeCell ref="A1:K1"/>
    <mergeCell ref="A3:K3"/>
    <mergeCell ref="A11:A12"/>
    <mergeCell ref="B11:B12"/>
    <mergeCell ref="C11:C12"/>
    <mergeCell ref="D11:G11"/>
    <mergeCell ref="H11:K11"/>
    <mergeCell ref="G56:G58"/>
    <mergeCell ref="B59:K59"/>
    <mergeCell ref="B113:K113"/>
    <mergeCell ref="A56:A58"/>
    <mergeCell ref="A109:A112"/>
    <mergeCell ref="B109:B112"/>
    <mergeCell ref="C109:C112"/>
    <mergeCell ref="D109:D112"/>
    <mergeCell ref="E109:E112"/>
    <mergeCell ref="F109:F112"/>
    <mergeCell ref="G109:G112"/>
    <mergeCell ref="C56:C58"/>
    <mergeCell ref="B56:B58"/>
    <mergeCell ref="D56:D58"/>
    <mergeCell ref="E56:E58"/>
    <mergeCell ref="F56:F58"/>
    <mergeCell ref="F18:F19"/>
    <mergeCell ref="G18:G19"/>
    <mergeCell ref="A28:A32"/>
    <mergeCell ref="B28:B32"/>
    <mergeCell ref="C28:C32"/>
    <mergeCell ref="D28:D32"/>
    <mergeCell ref="E28:E32"/>
    <mergeCell ref="F28:F32"/>
    <mergeCell ref="G28:G32"/>
    <mergeCell ref="A18:A19"/>
    <mergeCell ref="B18:B19"/>
    <mergeCell ref="C18:C19"/>
    <mergeCell ref="D18:D19"/>
    <mergeCell ref="E18:E19"/>
    <mergeCell ref="B135:B141"/>
    <mergeCell ref="C135:C141"/>
    <mergeCell ref="F39:F42"/>
    <mergeCell ref="G39:G42"/>
    <mergeCell ref="A127:A131"/>
    <mergeCell ref="B127:B131"/>
    <mergeCell ref="C127:C131"/>
    <mergeCell ref="D127:D131"/>
    <mergeCell ref="E127:E131"/>
    <mergeCell ref="F127:F131"/>
    <mergeCell ref="G127:G131"/>
    <mergeCell ref="A39:A42"/>
    <mergeCell ref="B39:B42"/>
    <mergeCell ref="C39:C42"/>
    <mergeCell ref="D39:D42"/>
    <mergeCell ref="E39:E42"/>
    <mergeCell ref="I139:I141"/>
    <mergeCell ref="J139:J141"/>
    <mergeCell ref="K139:K141"/>
    <mergeCell ref="D135:D141"/>
    <mergeCell ref="E135:E141"/>
    <mergeCell ref="F135:F141"/>
    <mergeCell ref="G135:G141"/>
    <mergeCell ref="H139:H141"/>
  </mergeCells>
  <hyperlinks>
    <hyperlink ref="K21" r:id="rId1" display="mailto:tppi–kgau@bk.ru"/>
    <hyperlink ref="K16" r:id="rId2" display="pochta@mcx.e-zab.ru "/>
    <hyperlink ref="K15" r:id="rId3" display="pochta@mcx.e-zab.ru "/>
    <hyperlink ref="K17" r:id="rId4" display="9145005555@mail.ru"/>
    <hyperlink ref="K34" r:id="rId5" display="pochta@mcx.e-zab.ru "/>
    <hyperlink ref="K36" r:id="rId6"/>
    <hyperlink ref="K37" r:id="rId7"/>
    <hyperlink ref="K22" r:id="rId8" display="buhzabai@mail.ru"/>
    <hyperlink ref="K23" r:id="rId9" display="shweczowaelena@yandex.ru"/>
    <hyperlink ref="K24" r:id="rId10" display="mailto:tppi–kgau@bk.ru"/>
    <hyperlink ref="K25" r:id="rId11" display="mailto:tppi–kgau@bk.ru"/>
    <hyperlink ref="K26" r:id="rId12" display="mailto:tppi–kgau@bk.ru"/>
    <hyperlink ref="K63" r:id="rId13" display="mailto:tppi–kgau@bk.ru"/>
    <hyperlink ref="K38" r:id="rId14"/>
    <hyperlink ref="K48" r:id="rId15" display="sav.chita@mail.ru"/>
    <hyperlink ref="K44" r:id="rId16" display="mailto:tppi–kgau@bk.ru"/>
    <hyperlink ref="K45" r:id="rId17" display="mailto:tppi–kgau@bk.ru"/>
    <hyperlink ref="K49" r:id="rId18" display="sav.chita@mail.ru"/>
    <hyperlink ref="K50" r:id="rId19" display="sav.chita@mail.ru"/>
    <hyperlink ref="K51" r:id="rId20" display="sav.chita@mail.ru"/>
    <hyperlink ref="K55" r:id="rId21" display="shweczowaelena@yandex.ru"/>
    <hyperlink ref="K52" r:id="rId22" display="buhzabai@mail.ru"/>
    <hyperlink ref="K101" r:id="rId23" display="mailto:biznes_chita@mail.ru"/>
    <hyperlink ref="H68" r:id="rId24" display="https://www.rusprofile.ru/person/bronnikova-gg-750100094300"/>
    <hyperlink ref="K64" r:id="rId25" display="mailto:tppi–kgau@bk.ru"/>
    <hyperlink ref="K65" r:id="rId26" display="mailto:tppi–kgau@bk.ru"/>
    <hyperlink ref="K69" r:id="rId27" display="mailto:tppi–kgau@bk.ru"/>
    <hyperlink ref="K70" r:id="rId28" display="mailto:tppi–kgau@bk.ru"/>
    <hyperlink ref="K73" r:id="rId29" display="mailto:tppi–kgau@bk.ru"/>
    <hyperlink ref="K75" r:id="rId30" display="mailto:tppi–kgau@bk.ru"/>
    <hyperlink ref="K76" r:id="rId31" display="mailto:tppi–kgau@bk.ru"/>
    <hyperlink ref="K77" r:id="rId32" display="mailto:tppi–kgau@bk.ru"/>
    <hyperlink ref="K78" r:id="rId33" display="mailto:tppi–kgau@bk.ru"/>
    <hyperlink ref="K109" r:id="rId34" display="mailto:tppi–kgau@bk.ru"/>
    <hyperlink ref="K18" r:id="rId35"/>
    <hyperlink ref="K19" r:id="rId36" display="9145005555@mail.ru"/>
    <hyperlink ref="K28" r:id="rId37" display="mailto:tppi–kgau@bk.ru"/>
    <hyperlink ref="K30" r:id="rId38" display="shweczowaelena@yandex.ru"/>
    <hyperlink ref="K31" r:id="rId39" display="mailto:tppi–kgau@bk.ru"/>
    <hyperlink ref="K32" r:id="rId40" display="mailto:tppi–kgau@bk.ru"/>
    <hyperlink ref="K39" r:id="rId41"/>
    <hyperlink ref="K41" r:id="rId42"/>
    <hyperlink ref="K29" r:id="rId43" display="buhzabai@mail.ru"/>
    <hyperlink ref="K46" r:id="rId44" display="mailto:tppi–kgau@bk.ru"/>
    <hyperlink ref="K56" r:id="rId45" display="shweczowaelena@yandex.ru"/>
    <hyperlink ref="K57" r:id="rId46" display="shweczowaelena@yandex.ru"/>
    <hyperlink ref="K58" r:id="rId47" display="shweczowaelena@yandex.ru"/>
  </hyperlinks>
  <pageMargins left="0.70866141732283472" right="0.70866141732283472" top="0.74803149606299213" bottom="0.74803149606299213" header="0.31496062992125984" footer="0.31496062992125984"/>
  <pageSetup paperSize="9" scale="26" fitToHeight="4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Сандид Бадмажаповна Раднабазарова</dc:creator>
  <cp:lastModifiedBy>Елена Валерьевна Филиппова</cp:lastModifiedBy>
  <cp:lastPrinted>2022-08-17T04:45:12Z</cp:lastPrinted>
  <dcterms:created xsi:type="dcterms:W3CDTF">2021-06-23T07:14:04Z</dcterms:created>
  <dcterms:modified xsi:type="dcterms:W3CDTF">2022-08-25T06:58:28Z</dcterms:modified>
</cp:coreProperties>
</file>